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6"/>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5 -pol.rozp'!$A$10:$Z$1390</definedName>
    <definedName name="_xlnm._FilterDatabase" localSheetId="1" hidden="1">tisk!$A$10:$P$1274</definedName>
    <definedName name="_xlnm.Print_Area" localSheetId="0">'formulář 5 -pol.rozp'!$A$1:$K$365</definedName>
    <definedName name="_xlnm.Print_Area" localSheetId="1">tisk!$A$2:$E$488</definedName>
  </definedNames>
  <calcPr calcId="125725"/>
</workbook>
</file>

<file path=xl/calcChain.xml><?xml version="1.0" encoding="utf-8"?>
<calcChain xmlns="http://schemas.openxmlformats.org/spreadsheetml/2006/main">
  <c r="I148" i="1"/>
  <c r="K169"/>
  <c r="K160"/>
  <c r="K148"/>
  <c r="K147"/>
  <c r="K122"/>
  <c r="R124"/>
  <c r="K124"/>
  <c r="R123"/>
  <c r="K123"/>
  <c r="R37"/>
  <c r="K37"/>
  <c r="I363" l="1"/>
  <c r="K364"/>
  <c r="I364"/>
  <c r="G364"/>
  <c r="S363"/>
  <c r="K363"/>
  <c r="K365" s="1"/>
  <c r="I365"/>
  <c r="G363"/>
  <c r="G365" s="1"/>
  <c r="K359"/>
  <c r="I359"/>
  <c r="G359"/>
  <c r="S358"/>
  <c r="K358"/>
  <c r="I358"/>
  <c r="G358"/>
  <c r="S357"/>
  <c r="K357"/>
  <c r="K360" s="1"/>
  <c r="I357"/>
  <c r="G357"/>
  <c r="K353"/>
  <c r="I353"/>
  <c r="S352"/>
  <c r="K352"/>
  <c r="I352"/>
  <c r="G352"/>
  <c r="G354" s="1"/>
  <c r="K348"/>
  <c r="I348"/>
  <c r="G348"/>
  <c r="K347"/>
  <c r="I347"/>
  <c r="G347"/>
  <c r="K346"/>
  <c r="I346"/>
  <c r="G346"/>
  <c r="K345"/>
  <c r="I345"/>
  <c r="G345"/>
  <c r="K344"/>
  <c r="I344"/>
  <c r="G344"/>
  <c r="K343"/>
  <c r="I343"/>
  <c r="G343"/>
  <c r="K339"/>
  <c r="I339"/>
  <c r="G339"/>
  <c r="S338"/>
  <c r="K338"/>
  <c r="K340" s="1"/>
  <c r="I338"/>
  <c r="G338"/>
  <c r="G340" s="1"/>
  <c r="K334"/>
  <c r="I334"/>
  <c r="G334"/>
  <c r="S333"/>
  <c r="K333"/>
  <c r="I333"/>
  <c r="G333"/>
  <c r="K329"/>
  <c r="I329"/>
  <c r="G329"/>
  <c r="S328"/>
  <c r="K328"/>
  <c r="I328"/>
  <c r="G328"/>
  <c r="K324"/>
  <c r="I324"/>
  <c r="G324"/>
  <c r="S323"/>
  <c r="K323"/>
  <c r="I323"/>
  <c r="G323"/>
  <c r="S322"/>
  <c r="K322"/>
  <c r="I322"/>
  <c r="G322"/>
  <c r="S321"/>
  <c r="K321"/>
  <c r="K325" s="1"/>
  <c r="I321"/>
  <c r="G321"/>
  <c r="K313"/>
  <c r="I313"/>
  <c r="G313"/>
  <c r="S312"/>
  <c r="K312"/>
  <c r="I312"/>
  <c r="G312"/>
  <c r="S311"/>
  <c r="K311"/>
  <c r="I311"/>
  <c r="G311"/>
  <c r="S310"/>
  <c r="K310"/>
  <c r="K314" s="1"/>
  <c r="I310"/>
  <c r="G310"/>
  <c r="G314" s="1"/>
  <c r="K306"/>
  <c r="I306"/>
  <c r="G306"/>
  <c r="S305"/>
  <c r="K305"/>
  <c r="I305"/>
  <c r="G305"/>
  <c r="S304"/>
  <c r="K304"/>
  <c r="I304"/>
  <c r="G304"/>
  <c r="S303"/>
  <c r="K303"/>
  <c r="K307" s="1"/>
  <c r="I303"/>
  <c r="G303"/>
  <c r="K299"/>
  <c r="I299"/>
  <c r="G299"/>
  <c r="S298"/>
  <c r="K298"/>
  <c r="I298"/>
  <c r="G298"/>
  <c r="G300" s="1"/>
  <c r="K294"/>
  <c r="I294"/>
  <c r="G294"/>
  <c r="S293"/>
  <c r="K293"/>
  <c r="I293"/>
  <c r="G293"/>
  <c r="S292"/>
  <c r="K292"/>
  <c r="K295" s="1"/>
  <c r="I292"/>
  <c r="I295" s="1"/>
  <c r="G292"/>
  <c r="G295" s="1"/>
  <c r="K288"/>
  <c r="I288"/>
  <c r="G288"/>
  <c r="S287"/>
  <c r="K287"/>
  <c r="I287"/>
  <c r="I289" s="1"/>
  <c r="G287"/>
  <c r="K278"/>
  <c r="I278"/>
  <c r="G278"/>
  <c r="G279" s="1"/>
  <c r="K277"/>
  <c r="I277"/>
  <c r="G277"/>
  <c r="S276"/>
  <c r="K276"/>
  <c r="I276"/>
  <c r="G276"/>
  <c r="S275"/>
  <c r="K275"/>
  <c r="I275"/>
  <c r="G275"/>
  <c r="K271"/>
  <c r="I271"/>
  <c r="G271"/>
  <c r="S270"/>
  <c r="K270"/>
  <c r="I270"/>
  <c r="G270"/>
  <c r="S269"/>
  <c r="K269"/>
  <c r="I269"/>
  <c r="I272" s="1"/>
  <c r="G269"/>
  <c r="G272" s="1"/>
  <c r="K265"/>
  <c r="I265"/>
  <c r="G265"/>
  <c r="S264"/>
  <c r="K264"/>
  <c r="I264"/>
  <c r="G264"/>
  <c r="S263"/>
  <c r="K263"/>
  <c r="I263"/>
  <c r="G263"/>
  <c r="S262"/>
  <c r="K262"/>
  <c r="I262"/>
  <c r="I266" s="1"/>
  <c r="G262"/>
  <c r="G266" s="1"/>
  <c r="K258"/>
  <c r="I258"/>
  <c r="G258"/>
  <c r="K257"/>
  <c r="I257"/>
  <c r="G257"/>
  <c r="K256"/>
  <c r="I256"/>
  <c r="G256"/>
  <c r="K255"/>
  <c r="I255"/>
  <c r="G255"/>
  <c r="K254"/>
  <c r="I254"/>
  <c r="G254"/>
  <c r="K253"/>
  <c r="I253"/>
  <c r="G253"/>
  <c r="K249"/>
  <c r="I249"/>
  <c r="G249"/>
  <c r="S248"/>
  <c r="K248"/>
  <c r="I248"/>
  <c r="G248"/>
  <c r="S247"/>
  <c r="K247"/>
  <c r="K250" s="1"/>
  <c r="I247"/>
  <c r="I250" s="1"/>
  <c r="G247"/>
  <c r="G250" s="1"/>
  <c r="K243"/>
  <c r="I243"/>
  <c r="S242"/>
  <c r="K242"/>
  <c r="I242"/>
  <c r="G242"/>
  <c r="S241"/>
  <c r="K241"/>
  <c r="I241"/>
  <c r="G241"/>
  <c r="K234"/>
  <c r="I234"/>
  <c r="G234"/>
  <c r="K233"/>
  <c r="I233"/>
  <c r="G233"/>
  <c r="S232"/>
  <c r="K232"/>
  <c r="K235" s="1"/>
  <c r="I232"/>
  <c r="I235" s="1"/>
  <c r="G232"/>
  <c r="K228"/>
  <c r="I228"/>
  <c r="G228"/>
  <c r="S227"/>
  <c r="K227"/>
  <c r="I227"/>
  <c r="G227"/>
  <c r="G229" s="1"/>
  <c r="K223"/>
  <c r="I223"/>
  <c r="G223"/>
  <c r="S222"/>
  <c r="K222"/>
  <c r="I222"/>
  <c r="G222"/>
  <c r="S221"/>
  <c r="K221"/>
  <c r="I221"/>
  <c r="G221"/>
  <c r="S220"/>
  <c r="K220"/>
  <c r="K224" s="1"/>
  <c r="I220"/>
  <c r="I224" s="1"/>
  <c r="G220"/>
  <c r="G224" s="1"/>
  <c r="K216"/>
  <c r="I216"/>
  <c r="G216"/>
  <c r="K215"/>
  <c r="I215"/>
  <c r="G215"/>
  <c r="K214"/>
  <c r="I214"/>
  <c r="G214"/>
  <c r="K213"/>
  <c r="I213"/>
  <c r="G213"/>
  <c r="K212"/>
  <c r="I212"/>
  <c r="G212"/>
  <c r="K211"/>
  <c r="I211"/>
  <c r="G211"/>
  <c r="K207"/>
  <c r="I207"/>
  <c r="G207"/>
  <c r="S206"/>
  <c r="K206"/>
  <c r="I206"/>
  <c r="G206"/>
  <c r="S205"/>
  <c r="K205"/>
  <c r="I205"/>
  <c r="I208" s="1"/>
  <c r="G205"/>
  <c r="G208" s="1"/>
  <c r="K201"/>
  <c r="I201"/>
  <c r="G201"/>
  <c r="S200"/>
  <c r="K200"/>
  <c r="K202" s="1"/>
  <c r="I200"/>
  <c r="G200"/>
  <c r="K191"/>
  <c r="I191"/>
  <c r="G191"/>
  <c r="K190"/>
  <c r="I190"/>
  <c r="G190"/>
  <c r="S189"/>
  <c r="K189"/>
  <c r="I189"/>
  <c r="I192" s="1"/>
  <c r="G189"/>
  <c r="K185"/>
  <c r="I185"/>
  <c r="G185"/>
  <c r="S184"/>
  <c r="K184"/>
  <c r="K186" s="1"/>
  <c r="I184"/>
  <c r="I186" s="1"/>
  <c r="G184"/>
  <c r="K180"/>
  <c r="I180"/>
  <c r="G180"/>
  <c r="S179"/>
  <c r="K179"/>
  <c r="I179"/>
  <c r="G179"/>
  <c r="G181" s="1"/>
  <c r="K175"/>
  <c r="I175"/>
  <c r="G175"/>
  <c r="S174"/>
  <c r="K174"/>
  <c r="I174"/>
  <c r="G174"/>
  <c r="S173"/>
  <c r="K173"/>
  <c r="I173"/>
  <c r="G173"/>
  <c r="S172"/>
  <c r="K172"/>
  <c r="K176" s="1"/>
  <c r="I172"/>
  <c r="I176" s="1"/>
  <c r="G172"/>
  <c r="G176" s="1"/>
  <c r="K168"/>
  <c r="I168"/>
  <c r="G168"/>
  <c r="K167"/>
  <c r="I167"/>
  <c r="G167"/>
  <c r="K166"/>
  <c r="I166"/>
  <c r="G166"/>
  <c r="K165"/>
  <c r="I165"/>
  <c r="G165"/>
  <c r="K164"/>
  <c r="I164"/>
  <c r="G164"/>
  <c r="K163"/>
  <c r="I163"/>
  <c r="I169" s="1"/>
  <c r="G163"/>
  <c r="K159"/>
  <c r="I159"/>
  <c r="G159"/>
  <c r="S158"/>
  <c r="K158"/>
  <c r="I158"/>
  <c r="G158"/>
  <c r="S157"/>
  <c r="K157"/>
  <c r="I157"/>
  <c r="I160" s="1"/>
  <c r="G157"/>
  <c r="G160" s="1"/>
  <c r="K153"/>
  <c r="I153"/>
  <c r="G153"/>
  <c r="S152"/>
  <c r="K152"/>
  <c r="K154" s="1"/>
  <c r="I152"/>
  <c r="I154" s="1"/>
  <c r="G152"/>
  <c r="G192" l="1"/>
  <c r="K279"/>
  <c r="K289"/>
  <c r="K229"/>
  <c r="I202"/>
  <c r="K217"/>
  <c r="K300"/>
  <c r="G330"/>
  <c r="G169"/>
  <c r="K192"/>
  <c r="I259"/>
  <c r="G289"/>
  <c r="G335"/>
  <c r="K349"/>
  <c r="K272"/>
  <c r="K330"/>
  <c r="K354"/>
  <c r="I279"/>
  <c r="G325"/>
  <c r="K335"/>
  <c r="G154"/>
  <c r="I217"/>
  <c r="G186"/>
  <c r="K208"/>
  <c r="I181"/>
  <c r="G217"/>
  <c r="K181"/>
  <c r="K244"/>
  <c r="I300"/>
  <c r="I307"/>
  <c r="I314"/>
  <c r="I354"/>
  <c r="G202"/>
  <c r="K266"/>
  <c r="I325"/>
  <c r="G235"/>
  <c r="G244"/>
  <c r="I330"/>
  <c r="I335"/>
  <c r="I340"/>
  <c r="G349"/>
  <c r="G360"/>
  <c r="I229"/>
  <c r="I244"/>
  <c r="G259"/>
  <c r="K259"/>
  <c r="G307"/>
  <c r="I349"/>
  <c r="I360"/>
  <c r="I13" l="1"/>
  <c r="I14"/>
  <c r="I15"/>
  <c r="I16"/>
  <c r="I17"/>
  <c r="I18"/>
  <c r="I19"/>
  <c r="I20"/>
  <c r="I21"/>
  <c r="I22"/>
  <c r="I23"/>
  <c r="I24"/>
  <c r="I25"/>
  <c r="I26"/>
  <c r="I27"/>
  <c r="I28"/>
  <c r="I29"/>
  <c r="I30"/>
  <c r="I31"/>
  <c r="I32"/>
  <c r="I33"/>
  <c r="I34"/>
  <c r="I35"/>
  <c r="I36"/>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6"/>
  <c r="I127"/>
  <c r="I128"/>
  <c r="I129"/>
  <c r="I130"/>
  <c r="I131"/>
  <c r="I132"/>
  <c r="I133"/>
  <c r="I134"/>
  <c r="I135"/>
  <c r="I136"/>
  <c r="I137"/>
  <c r="I138"/>
  <c r="I139"/>
  <c r="I140"/>
  <c r="I141"/>
  <c r="I142"/>
  <c r="I143"/>
  <c r="I144"/>
  <c r="I145"/>
  <c r="I146"/>
  <c r="I12"/>
  <c r="I125" l="1"/>
  <c r="K108"/>
  <c r="K109"/>
  <c r="K110"/>
  <c r="K111"/>
  <c r="K112"/>
  <c r="K113"/>
  <c r="K114"/>
  <c r="K115"/>
  <c r="K116"/>
  <c r="K117"/>
  <c r="K118"/>
  <c r="K119"/>
  <c r="K120"/>
  <c r="K121"/>
  <c r="K107" l="1"/>
  <c r="K106"/>
  <c r="K105" l="1"/>
  <c r="K103" l="1"/>
  <c r="K104"/>
  <c r="K102"/>
  <c r="K47" l="1"/>
  <c r="K48"/>
  <c r="K49"/>
  <c r="K50"/>
  <c r="K51"/>
  <c r="K52"/>
  <c r="K53"/>
  <c r="K54"/>
  <c r="K55"/>
  <c r="K56"/>
  <c r="K57"/>
  <c r="K58"/>
  <c r="K59"/>
  <c r="K60"/>
  <c r="K61"/>
  <c r="K62"/>
  <c r="K63"/>
  <c r="K64"/>
  <c r="K65"/>
  <c r="K66"/>
  <c r="K67"/>
  <c r="K68"/>
  <c r="K69"/>
  <c r="K70"/>
  <c r="K71"/>
  <c r="K72"/>
  <c r="K73"/>
  <c r="K74"/>
  <c r="K75"/>
  <c r="K76"/>
  <c r="K77"/>
  <c r="K78"/>
  <c r="K79"/>
  <c r="K80"/>
  <c r="K81"/>
  <c r="K82"/>
  <c r="K83"/>
  <c r="K84"/>
  <c r="K85"/>
  <c r="K86"/>
  <c r="K87"/>
  <c r="K88"/>
  <c r="K89"/>
  <c r="K90"/>
  <c r="K91"/>
  <c r="K92"/>
  <c r="K93"/>
  <c r="K94"/>
  <c r="K95"/>
  <c r="K96"/>
  <c r="K97"/>
  <c r="K98"/>
  <c r="K99"/>
  <c r="K100"/>
  <c r="K101"/>
  <c r="K134" l="1"/>
  <c r="K135"/>
  <c r="K136"/>
  <c r="K137"/>
  <c r="K138"/>
  <c r="K139"/>
  <c r="K140"/>
  <c r="K141"/>
  <c r="K142"/>
  <c r="K143"/>
  <c r="K144"/>
  <c r="K145"/>
  <c r="K146"/>
  <c r="K40"/>
  <c r="K41"/>
  <c r="K42"/>
  <c r="K43"/>
  <c r="K44"/>
  <c r="K45"/>
  <c r="K46"/>
  <c r="R125" l="1"/>
  <c r="K127"/>
  <c r="K128"/>
  <c r="K129"/>
  <c r="K130"/>
  <c r="K131"/>
  <c r="K132"/>
  <c r="K133"/>
  <c r="K13"/>
  <c r="K14"/>
  <c r="K15"/>
  <c r="K16"/>
  <c r="K17"/>
  <c r="K18"/>
  <c r="K19"/>
  <c r="K20"/>
  <c r="K21"/>
  <c r="K22"/>
  <c r="K23"/>
  <c r="K24"/>
  <c r="K25"/>
  <c r="K26"/>
  <c r="K27"/>
  <c r="K28"/>
  <c r="K29"/>
  <c r="K30"/>
  <c r="K31"/>
  <c r="K32"/>
  <c r="K33"/>
  <c r="K34"/>
  <c r="K35"/>
  <c r="K36"/>
  <c r="K38"/>
  <c r="K39"/>
  <c r="R13"/>
  <c r="R14"/>
  <c r="R15"/>
  <c r="K12"/>
  <c r="U3"/>
  <c r="E3" i="4"/>
  <c r="C3"/>
  <c r="R16" i="1"/>
  <c r="R17"/>
  <c r="R18"/>
  <c r="R19"/>
  <c r="R20"/>
  <c r="R21"/>
  <c r="R22"/>
  <c r="R23"/>
  <c r="R24"/>
  <c r="R25"/>
  <c r="R26"/>
  <c r="R27"/>
  <c r="R28"/>
  <c r="R29"/>
  <c r="R30"/>
  <c r="R31"/>
  <c r="R32"/>
  <c r="R33"/>
  <c r="R34"/>
  <c r="R35"/>
  <c r="R36"/>
  <c r="R38"/>
  <c r="R39"/>
  <c r="R127"/>
  <c r="R128"/>
  <c r="R129"/>
  <c r="R130"/>
  <c r="R131"/>
  <c r="R132"/>
  <c r="R133"/>
  <c r="R148"/>
  <c r="R12"/>
  <c r="R11"/>
  <c r="F3" i="4"/>
  <c r="E4"/>
  <c r="F13"/>
  <c r="C5"/>
  <c r="E5"/>
  <c r="C4"/>
  <c r="B11"/>
  <c r="K125" i="1" l="1"/>
  <c r="K1" s="1"/>
  <c r="F15" i="4"/>
  <c r="E13"/>
  <c r="A11"/>
  <c r="A13"/>
  <c r="B13"/>
  <c r="E11"/>
  <c r="D11"/>
  <c r="C13"/>
  <c r="D13"/>
  <c r="C11"/>
  <c r="G11" l="1"/>
  <c r="H11"/>
  <c r="C12"/>
  <c r="G12" s="1"/>
  <c r="P1" i="1"/>
  <c r="I13" i="4"/>
  <c r="G13"/>
  <c r="H13"/>
  <c r="F17"/>
  <c r="B15"/>
  <c r="C15"/>
  <c r="A15"/>
  <c r="C14"/>
  <c r="E15"/>
  <c r="D15"/>
  <c r="H15" l="1"/>
  <c r="G14"/>
  <c r="G15"/>
  <c r="I15"/>
  <c r="F19"/>
  <c r="B17"/>
  <c r="C17"/>
  <c r="E17"/>
  <c r="A17"/>
  <c r="D17"/>
  <c r="C16"/>
  <c r="H17" l="1"/>
  <c r="I17"/>
  <c r="G17"/>
  <c r="G16"/>
  <c r="F21"/>
  <c r="C19"/>
  <c r="B19"/>
  <c r="C18"/>
  <c r="E19"/>
  <c r="A19"/>
  <c r="D19"/>
  <c r="H19" l="1"/>
  <c r="G18"/>
  <c r="I19"/>
  <c r="G19"/>
  <c r="F23"/>
  <c r="B21"/>
  <c r="E21"/>
  <c r="D21"/>
  <c r="A21"/>
  <c r="C21"/>
  <c r="C20"/>
  <c r="G21" l="1"/>
  <c r="I21"/>
  <c r="G20"/>
  <c r="H21"/>
  <c r="F25"/>
  <c r="C23"/>
  <c r="B23"/>
  <c r="D23"/>
  <c r="C22"/>
  <c r="A23"/>
  <c r="E23"/>
  <c r="G23" l="1"/>
  <c r="I23"/>
  <c r="H23"/>
  <c r="G22"/>
  <c r="F27"/>
  <c r="D25"/>
  <c r="C25"/>
  <c r="B25"/>
  <c r="E25"/>
  <c r="A25"/>
  <c r="C24"/>
  <c r="H25" l="1"/>
  <c r="G25"/>
  <c r="I25"/>
  <c r="G24"/>
  <c r="F29"/>
  <c r="D27"/>
  <c r="E27"/>
  <c r="C26"/>
  <c r="B27"/>
  <c r="C27"/>
  <c r="A27"/>
  <c r="H27" l="1"/>
  <c r="G27"/>
  <c r="I27"/>
  <c r="G26"/>
  <c r="F31"/>
  <c r="C29"/>
  <c r="E29"/>
  <c r="B29"/>
  <c r="A29"/>
  <c r="C28"/>
  <c r="D29"/>
  <c r="H29" l="1"/>
  <c r="G28"/>
  <c r="G29"/>
  <c r="I29"/>
  <c r="F33"/>
  <c r="B31"/>
  <c r="C31"/>
  <c r="E31"/>
  <c r="D31"/>
  <c r="A31"/>
  <c r="C30"/>
  <c r="H31" l="1"/>
  <c r="G30"/>
  <c r="I31"/>
  <c r="G31"/>
  <c r="F35"/>
  <c r="E33"/>
  <c r="A33"/>
  <c r="B33"/>
  <c r="D33"/>
  <c r="C32"/>
  <c r="C33"/>
  <c r="G32" l="1"/>
  <c r="G33"/>
  <c r="I33"/>
  <c r="H33"/>
  <c r="F37"/>
  <c r="D35"/>
  <c r="C34"/>
  <c r="A35"/>
  <c r="B35"/>
  <c r="E35"/>
  <c r="C35"/>
  <c r="I35" l="1"/>
  <c r="G35"/>
  <c r="H35"/>
  <c r="G34"/>
  <c r="F39"/>
  <c r="E37"/>
  <c r="B37"/>
  <c r="A37"/>
  <c r="C37"/>
  <c r="C36"/>
  <c r="D37"/>
  <c r="H37" l="1"/>
  <c r="I37"/>
  <c r="G37"/>
  <c r="G36"/>
  <c r="F41"/>
  <c r="C38"/>
  <c r="D39"/>
  <c r="C39"/>
  <c r="A39"/>
  <c r="E39"/>
  <c r="B39"/>
  <c r="I39" l="1"/>
  <c r="G39"/>
  <c r="H39"/>
  <c r="G38"/>
  <c r="F43"/>
  <c r="A41"/>
  <c r="E41"/>
  <c r="B41"/>
  <c r="D41"/>
  <c r="C40"/>
  <c r="C41"/>
  <c r="G40" l="1"/>
  <c r="I41"/>
  <c r="G41"/>
  <c r="H41"/>
  <c r="F45"/>
  <c r="A43"/>
  <c r="C43"/>
  <c r="C42"/>
  <c r="B43"/>
  <c r="D43"/>
  <c r="E43"/>
  <c r="H43" l="1"/>
  <c r="I43"/>
  <c r="G43"/>
  <c r="G42"/>
  <c r="F47"/>
  <c r="C45"/>
  <c r="B45"/>
  <c r="E45"/>
  <c r="D45"/>
  <c r="C44"/>
  <c r="A45"/>
  <c r="G45" l="1"/>
  <c r="I45"/>
  <c r="H45"/>
  <c r="G44"/>
  <c r="F49"/>
  <c r="E47"/>
  <c r="B47"/>
  <c r="C46"/>
  <c r="A47"/>
  <c r="C47"/>
  <c r="D47"/>
  <c r="H47" l="1"/>
  <c r="G47"/>
  <c r="I47"/>
  <c r="G46"/>
  <c r="F51"/>
  <c r="D49"/>
  <c r="A49"/>
  <c r="B49"/>
  <c r="C48"/>
  <c r="E49"/>
  <c r="C49"/>
  <c r="H49" l="1"/>
  <c r="G49"/>
  <c r="I49"/>
  <c r="G48"/>
  <c r="F53"/>
  <c r="A51"/>
  <c r="E51"/>
  <c r="B51"/>
  <c r="D51"/>
  <c r="C50"/>
  <c r="C51"/>
  <c r="G50" l="1"/>
  <c r="H51"/>
  <c r="I51"/>
  <c r="G51"/>
  <c r="F55"/>
  <c r="C53"/>
  <c r="D53"/>
  <c r="C52"/>
  <c r="A53"/>
  <c r="B53"/>
  <c r="E53"/>
  <c r="G52" l="1"/>
  <c r="I53"/>
  <c r="G53"/>
  <c r="H53"/>
  <c r="F57"/>
  <c r="C54"/>
  <c r="C55"/>
  <c r="A55"/>
  <c r="D55"/>
  <c r="E55"/>
  <c r="B55"/>
  <c r="G55" l="1"/>
  <c r="I55"/>
  <c r="H55"/>
  <c r="G54"/>
  <c r="F59"/>
  <c r="A57"/>
  <c r="C57"/>
  <c r="B57"/>
  <c r="C56"/>
  <c r="E57"/>
  <c r="D57"/>
  <c r="G56" l="1"/>
  <c r="H57"/>
  <c r="I57"/>
  <c r="G57"/>
  <c r="F61"/>
  <c r="C58"/>
  <c r="B59"/>
  <c r="C59"/>
  <c r="E59"/>
  <c r="D59"/>
  <c r="A59"/>
  <c r="H59" l="1"/>
  <c r="G59"/>
  <c r="I59"/>
  <c r="G58"/>
  <c r="F63"/>
  <c r="E61"/>
  <c r="A61"/>
  <c r="D61"/>
  <c r="C60"/>
  <c r="C61"/>
  <c r="B61"/>
  <c r="H61" l="1"/>
  <c r="I61"/>
  <c r="G61"/>
  <c r="G60"/>
  <c r="F65"/>
  <c r="E63"/>
  <c r="D63"/>
  <c r="C62"/>
  <c r="C63"/>
  <c r="B63"/>
  <c r="A63"/>
  <c r="H63" l="1"/>
  <c r="I63"/>
  <c r="G63"/>
  <c r="G62"/>
  <c r="F67"/>
  <c r="B65"/>
  <c r="D65"/>
  <c r="A65"/>
  <c r="C64"/>
  <c r="E65"/>
  <c r="C65"/>
  <c r="I65" l="1"/>
  <c r="G65"/>
  <c r="H65"/>
  <c r="G64"/>
  <c r="F69"/>
  <c r="A67"/>
  <c r="B67"/>
  <c r="C67"/>
  <c r="C66"/>
  <c r="D67"/>
  <c r="E67"/>
  <c r="G66" l="1"/>
  <c r="H67"/>
  <c r="I67"/>
  <c r="G67"/>
  <c r="F71"/>
  <c r="C68"/>
  <c r="B69"/>
  <c r="D69"/>
  <c r="C69"/>
  <c r="A69"/>
  <c r="E69"/>
  <c r="H69" l="1"/>
  <c r="I69"/>
  <c r="G69"/>
  <c r="G68"/>
  <c r="F73"/>
  <c r="A71"/>
  <c r="B71"/>
  <c r="D71"/>
  <c r="E71"/>
  <c r="C71"/>
  <c r="C70"/>
  <c r="I71" l="1"/>
  <c r="G71"/>
  <c r="H71"/>
  <c r="G70"/>
  <c r="F75"/>
  <c r="A73"/>
  <c r="B73"/>
  <c r="D73"/>
  <c r="E73"/>
  <c r="C73"/>
  <c r="C72"/>
  <c r="H73" l="1"/>
  <c r="G72"/>
  <c r="G73"/>
  <c r="I73"/>
  <c r="F77"/>
  <c r="E75"/>
  <c r="D75"/>
  <c r="B75"/>
  <c r="A75"/>
  <c r="C75"/>
  <c r="C74"/>
  <c r="I75" l="1"/>
  <c r="G75"/>
  <c r="H75"/>
  <c r="G74"/>
  <c r="F79"/>
  <c r="C76"/>
  <c r="A77"/>
  <c r="E77"/>
  <c r="D77"/>
  <c r="C77"/>
  <c r="B77"/>
  <c r="G77" l="1"/>
  <c r="I77"/>
  <c r="G76"/>
  <c r="H77"/>
  <c r="F81"/>
  <c r="C79"/>
  <c r="E79"/>
  <c r="B79"/>
  <c r="C78"/>
  <c r="A79"/>
  <c r="D79"/>
  <c r="H79" l="1"/>
  <c r="G79"/>
  <c r="I79"/>
  <c r="G78"/>
  <c r="F83"/>
  <c r="A81"/>
  <c r="C80"/>
  <c r="B81"/>
  <c r="D81"/>
  <c r="E81"/>
  <c r="C81"/>
  <c r="H81" l="1"/>
  <c r="G80"/>
  <c r="I81"/>
  <c r="G81"/>
  <c r="F85"/>
  <c r="C83"/>
  <c r="D83"/>
  <c r="E83"/>
  <c r="A83"/>
  <c r="C82"/>
  <c r="B83"/>
  <c r="G83" l="1"/>
  <c r="I83"/>
  <c r="H83"/>
  <c r="G82"/>
  <c r="F87"/>
  <c r="C85"/>
  <c r="A85"/>
  <c r="E85"/>
  <c r="B85"/>
  <c r="D85"/>
  <c r="C84"/>
  <c r="G84" l="1"/>
  <c r="H85"/>
  <c r="G85"/>
  <c r="I85"/>
  <c r="F89"/>
  <c r="A87"/>
  <c r="D87"/>
  <c r="C86"/>
  <c r="C87"/>
  <c r="B87"/>
  <c r="E87"/>
  <c r="H87" l="1"/>
  <c r="G86"/>
  <c r="I87"/>
  <c r="G87"/>
  <c r="F91"/>
  <c r="E89"/>
  <c r="B89"/>
  <c r="C88"/>
  <c r="D89"/>
  <c r="A89"/>
  <c r="C89"/>
  <c r="I89" l="1"/>
  <c r="G89"/>
  <c r="H89"/>
  <c r="G88"/>
  <c r="F93"/>
  <c r="C90"/>
  <c r="C91"/>
  <c r="B91"/>
  <c r="A91"/>
  <c r="E91"/>
  <c r="D91"/>
  <c r="G91" l="1"/>
  <c r="I91"/>
  <c r="H91"/>
  <c r="G90"/>
  <c r="F95"/>
  <c r="E93"/>
  <c r="D93"/>
  <c r="A93"/>
  <c r="C93"/>
  <c r="C92"/>
  <c r="B93"/>
  <c r="G93" l="1"/>
  <c r="I93"/>
  <c r="G92"/>
  <c r="H93"/>
  <c r="F97"/>
  <c r="D95"/>
  <c r="E95"/>
  <c r="B95"/>
  <c r="C94"/>
  <c r="A95"/>
  <c r="C95"/>
  <c r="G95" l="1"/>
  <c r="I95"/>
  <c r="H95"/>
  <c r="G94"/>
  <c r="F99"/>
  <c r="C96"/>
  <c r="E97"/>
  <c r="B97"/>
  <c r="A97"/>
  <c r="D97"/>
  <c r="C97"/>
  <c r="G97" l="1"/>
  <c r="I97"/>
  <c r="H97"/>
  <c r="G96"/>
  <c r="F101"/>
  <c r="E99"/>
  <c r="A99"/>
  <c r="D99"/>
  <c r="B99"/>
  <c r="C99"/>
  <c r="C98"/>
  <c r="G98" l="1"/>
  <c r="I99"/>
  <c r="G99"/>
  <c r="H99"/>
  <c r="F103"/>
  <c r="C100"/>
  <c r="D101"/>
  <c r="A101"/>
  <c r="B101"/>
  <c r="E101"/>
  <c r="C101"/>
  <c r="G101" l="1"/>
  <c r="I101"/>
  <c r="H101"/>
  <c r="G100"/>
  <c r="F105"/>
  <c r="E103"/>
  <c r="A103"/>
  <c r="C103"/>
  <c r="C102"/>
  <c r="D103"/>
  <c r="B103"/>
  <c r="G103" l="1"/>
  <c r="I103"/>
  <c r="G102"/>
  <c r="H103"/>
  <c r="F107"/>
  <c r="C105"/>
  <c r="A105"/>
  <c r="B105"/>
  <c r="C104"/>
  <c r="E105"/>
  <c r="D105"/>
  <c r="I105" l="1"/>
  <c r="G105"/>
  <c r="H105"/>
  <c r="G104"/>
  <c r="F109"/>
  <c r="C107"/>
  <c r="E107"/>
  <c r="C106"/>
  <c r="D107"/>
  <c r="B107"/>
  <c r="A107"/>
  <c r="G106" l="1"/>
  <c r="H107"/>
  <c r="I107"/>
  <c r="G107"/>
  <c r="F111"/>
  <c r="D109"/>
  <c r="B109"/>
  <c r="C108"/>
  <c r="C109"/>
  <c r="A109"/>
  <c r="E109"/>
  <c r="I109" l="1"/>
  <c r="G109"/>
  <c r="G108"/>
  <c r="H109"/>
  <c r="F113"/>
  <c r="A111"/>
  <c r="E111"/>
  <c r="C110"/>
  <c r="D111"/>
  <c r="B111"/>
  <c r="C111"/>
  <c r="H111" l="1"/>
  <c r="I111"/>
  <c r="G111"/>
  <c r="G110"/>
  <c r="F115"/>
  <c r="D113"/>
  <c r="A113"/>
  <c r="C112"/>
  <c r="E113"/>
  <c r="C113"/>
  <c r="B113"/>
  <c r="I113" l="1"/>
  <c r="G113"/>
  <c r="G112"/>
  <c r="H113"/>
  <c r="F117"/>
  <c r="C115"/>
  <c r="B115"/>
  <c r="D115"/>
  <c r="A115"/>
  <c r="E115"/>
  <c r="C114"/>
  <c r="G114" l="1"/>
  <c r="G115"/>
  <c r="I115"/>
  <c r="H115"/>
  <c r="F119"/>
  <c r="E117"/>
  <c r="D117"/>
  <c r="B117"/>
  <c r="C117"/>
  <c r="C116"/>
  <c r="A117"/>
  <c r="H117" l="1"/>
  <c r="I117"/>
  <c r="G117"/>
  <c r="J117"/>
  <c r="G116"/>
  <c r="F121"/>
  <c r="B119"/>
  <c r="E119"/>
  <c r="D119"/>
  <c r="C119"/>
  <c r="C118"/>
  <c r="A119"/>
  <c r="H119" l="1"/>
  <c r="G119"/>
  <c r="I119"/>
  <c r="G118"/>
  <c r="F123"/>
  <c r="A121"/>
  <c r="E121"/>
  <c r="B121"/>
  <c r="C121"/>
  <c r="D121"/>
  <c r="C120"/>
  <c r="H121" l="1"/>
  <c r="G121"/>
  <c r="I121"/>
  <c r="G120"/>
  <c r="F125"/>
  <c r="B123"/>
  <c r="A123"/>
  <c r="C123"/>
  <c r="D123"/>
  <c r="C122"/>
  <c r="E123"/>
  <c r="I123" l="1"/>
  <c r="G123"/>
  <c r="G122"/>
  <c r="H123"/>
  <c r="F127"/>
  <c r="A125"/>
  <c r="B125"/>
  <c r="C125"/>
  <c r="D125"/>
  <c r="C124"/>
  <c r="E125"/>
  <c r="H125" l="1"/>
  <c r="G125"/>
  <c r="I125"/>
  <c r="G124"/>
  <c r="F129"/>
  <c r="C126"/>
  <c r="C127"/>
  <c r="A127"/>
  <c r="B127"/>
  <c r="E127"/>
  <c r="D127"/>
  <c r="H127" l="1"/>
  <c r="I127"/>
  <c r="G127"/>
  <c r="G126"/>
  <c r="F131"/>
  <c r="B129"/>
  <c r="C128"/>
  <c r="C129"/>
  <c r="A129"/>
  <c r="E129"/>
  <c r="D129"/>
  <c r="H129" l="1"/>
  <c r="G129"/>
  <c r="I129"/>
  <c r="G128"/>
  <c r="F133"/>
  <c r="C131"/>
  <c r="A131"/>
  <c r="C130"/>
  <c r="B131"/>
  <c r="D131"/>
  <c r="E131"/>
  <c r="G131" l="1"/>
  <c r="I131"/>
  <c r="G130"/>
  <c r="H131"/>
  <c r="F135"/>
  <c r="C133"/>
  <c r="A133"/>
  <c r="B133"/>
  <c r="C132"/>
  <c r="D133"/>
  <c r="E133"/>
  <c r="G133" l="1"/>
  <c r="I133"/>
  <c r="H133"/>
  <c r="G132"/>
  <c r="F137"/>
  <c r="A135"/>
  <c r="B135"/>
  <c r="C134"/>
  <c r="E135"/>
  <c r="C135"/>
  <c r="D135"/>
  <c r="I135" l="1"/>
  <c r="G135"/>
  <c r="G134"/>
  <c r="H135"/>
  <c r="F139"/>
  <c r="E137"/>
  <c r="A137"/>
  <c r="C136"/>
  <c r="B137"/>
  <c r="D137"/>
  <c r="C137"/>
  <c r="H137" l="1"/>
  <c r="G137"/>
  <c r="I137"/>
  <c r="G136"/>
  <c r="F141"/>
  <c r="C138"/>
  <c r="C139"/>
  <c r="A139"/>
  <c r="E139"/>
  <c r="B139"/>
  <c r="D139"/>
  <c r="I139" l="1"/>
  <c r="G139"/>
  <c r="H139"/>
  <c r="G138"/>
  <c r="F143"/>
  <c r="D141"/>
  <c r="C140"/>
  <c r="E141"/>
  <c r="A141"/>
  <c r="C141"/>
  <c r="B141"/>
  <c r="H141" l="1"/>
  <c r="G140"/>
  <c r="G141"/>
  <c r="I141"/>
  <c r="F145"/>
  <c r="B143"/>
  <c r="A143"/>
  <c r="C142"/>
  <c r="D143"/>
  <c r="E143"/>
  <c r="C143"/>
  <c r="H143" l="1"/>
  <c r="G143"/>
  <c r="I143"/>
  <c r="G142"/>
  <c r="F147"/>
  <c r="B145"/>
  <c r="A145"/>
  <c r="D145"/>
  <c r="E145"/>
  <c r="C145"/>
  <c r="C144"/>
  <c r="H145" l="1"/>
  <c r="G144"/>
  <c r="G145"/>
  <c r="I145"/>
  <c r="F149"/>
  <c r="D147"/>
  <c r="C146"/>
  <c r="C147"/>
  <c r="B147"/>
  <c r="E147"/>
  <c r="A147"/>
  <c r="G147" l="1"/>
  <c r="I147"/>
  <c r="H147"/>
  <c r="G146"/>
  <c r="F151"/>
  <c r="E149"/>
  <c r="A149"/>
  <c r="C149"/>
  <c r="D149"/>
  <c r="C148"/>
  <c r="B149"/>
  <c r="G148" l="1"/>
  <c r="H149"/>
  <c r="G149"/>
  <c r="I149"/>
  <c r="F153"/>
  <c r="E151"/>
  <c r="C150"/>
  <c r="B151"/>
  <c r="D151"/>
  <c r="C151"/>
  <c r="A151"/>
  <c r="I151" l="1"/>
  <c r="G151"/>
  <c r="G150"/>
  <c r="H151"/>
  <c r="F155"/>
  <c r="A153"/>
  <c r="C153"/>
  <c r="E153"/>
  <c r="B153"/>
  <c r="C152"/>
  <c r="D153"/>
  <c r="H153" l="1"/>
  <c r="I153"/>
  <c r="G153"/>
  <c r="G152"/>
  <c r="F157"/>
  <c r="E155"/>
  <c r="C154"/>
  <c r="A155"/>
  <c r="C155"/>
  <c r="B155"/>
  <c r="D155"/>
  <c r="H155" l="1"/>
  <c r="G154"/>
  <c r="I155"/>
  <c r="G155"/>
  <c r="F159"/>
  <c r="B157"/>
  <c r="C156"/>
  <c r="D157"/>
  <c r="A157"/>
  <c r="C157"/>
  <c r="E157"/>
  <c r="I157" l="1"/>
  <c r="G157"/>
  <c r="H157"/>
  <c r="G156"/>
  <c r="F161"/>
  <c r="C158"/>
  <c r="A159"/>
  <c r="D159"/>
  <c r="E159"/>
  <c r="C159"/>
  <c r="B159"/>
  <c r="G158" l="1"/>
  <c r="G159"/>
  <c r="I159"/>
  <c r="H159"/>
  <c r="F163"/>
  <c r="D161"/>
  <c r="C161"/>
  <c r="A161"/>
  <c r="E161"/>
  <c r="B161"/>
  <c r="C160"/>
  <c r="I161" l="1"/>
  <c r="G161"/>
  <c r="H161"/>
  <c r="G160"/>
  <c r="F165"/>
  <c r="B163"/>
  <c r="E163"/>
  <c r="A163"/>
  <c r="D163"/>
  <c r="C162"/>
  <c r="C163"/>
  <c r="G162" l="1"/>
  <c r="G163"/>
  <c r="I163"/>
  <c r="H163"/>
  <c r="F167"/>
  <c r="E165"/>
  <c r="A165"/>
  <c r="C164"/>
  <c r="D165"/>
  <c r="C165"/>
  <c r="B165"/>
  <c r="G165" l="1"/>
  <c r="I165"/>
  <c r="H165"/>
  <c r="G164"/>
  <c r="F169"/>
  <c r="B167"/>
  <c r="C167"/>
  <c r="C166"/>
  <c r="D167"/>
  <c r="A167"/>
  <c r="E167"/>
  <c r="G166" l="1"/>
  <c r="G167"/>
  <c r="I167"/>
  <c r="H167"/>
  <c r="F171"/>
  <c r="C168"/>
  <c r="E169"/>
  <c r="B169"/>
  <c r="C169"/>
  <c r="D169"/>
  <c r="A169"/>
  <c r="G169" l="1"/>
  <c r="I169"/>
  <c r="H169"/>
  <c r="G168"/>
  <c r="F173"/>
  <c r="C171"/>
  <c r="D171"/>
  <c r="C170"/>
  <c r="E171"/>
  <c r="A171"/>
  <c r="B171"/>
  <c r="H171" l="1"/>
  <c r="G170"/>
  <c r="G171"/>
  <c r="I171"/>
  <c r="F175"/>
  <c r="B173"/>
  <c r="A173"/>
  <c r="D173"/>
  <c r="C172"/>
  <c r="C173"/>
  <c r="E173"/>
  <c r="H173" l="1"/>
  <c r="I173"/>
  <c r="G173"/>
  <c r="G172"/>
  <c r="F177"/>
  <c r="C174"/>
  <c r="A175"/>
  <c r="E175"/>
  <c r="D175"/>
  <c r="B175"/>
  <c r="C175"/>
  <c r="H175" l="1"/>
  <c r="G175"/>
  <c r="I175"/>
  <c r="G174"/>
  <c r="F179"/>
  <c r="C176"/>
  <c r="C177"/>
  <c r="E177"/>
  <c r="A177"/>
  <c r="D177"/>
  <c r="B177"/>
  <c r="I177" l="1"/>
  <c r="G177"/>
  <c r="H177"/>
  <c r="G176"/>
  <c r="F181"/>
  <c r="B179"/>
  <c r="C179"/>
  <c r="C178"/>
  <c r="D179"/>
  <c r="A179"/>
  <c r="E179"/>
  <c r="I179" l="1"/>
  <c r="G179"/>
  <c r="G178"/>
  <c r="H179"/>
  <c r="F183"/>
  <c r="E181"/>
  <c r="B181"/>
  <c r="C181"/>
  <c r="C180"/>
  <c r="D181"/>
  <c r="A181"/>
  <c r="G180" l="1"/>
  <c r="H181"/>
  <c r="G181"/>
  <c r="I181"/>
  <c r="F185"/>
  <c r="C182"/>
  <c r="B183"/>
  <c r="E183"/>
  <c r="D183"/>
  <c r="C183"/>
  <c r="A183"/>
  <c r="G182" l="1"/>
  <c r="H183"/>
  <c r="G183"/>
  <c r="I183"/>
  <c r="F187"/>
  <c r="C185"/>
  <c r="C184"/>
  <c r="D185"/>
  <c r="A185"/>
  <c r="B185"/>
  <c r="E185"/>
  <c r="I185" l="1"/>
  <c r="G185"/>
  <c r="H185"/>
  <c r="G184"/>
  <c r="F189"/>
  <c r="C186"/>
  <c r="B187"/>
  <c r="A187"/>
  <c r="C187"/>
  <c r="E187"/>
  <c r="D187"/>
  <c r="H187" l="1"/>
  <c r="G186"/>
  <c r="G187"/>
  <c r="I187"/>
  <c r="F191"/>
  <c r="D189"/>
  <c r="C188"/>
  <c r="E189"/>
  <c r="B189"/>
  <c r="A189"/>
  <c r="C189"/>
  <c r="H189" l="1"/>
  <c r="G188"/>
  <c r="G189"/>
  <c r="I189"/>
  <c r="F193"/>
  <c r="E191"/>
  <c r="B191"/>
  <c r="D191"/>
  <c r="C191"/>
  <c r="A191"/>
  <c r="C190"/>
  <c r="H191" l="1"/>
  <c r="G190"/>
  <c r="G191"/>
  <c r="I191"/>
  <c r="F195"/>
  <c r="E193"/>
  <c r="A193"/>
  <c r="C193"/>
  <c r="C192"/>
  <c r="B193"/>
  <c r="D193"/>
  <c r="G193" l="1"/>
  <c r="I193"/>
  <c r="H193"/>
  <c r="G192"/>
  <c r="F197"/>
  <c r="C195"/>
  <c r="A195"/>
  <c r="C194"/>
  <c r="D195"/>
  <c r="B195"/>
  <c r="E195"/>
  <c r="G194" l="1"/>
  <c r="G195"/>
  <c r="I195"/>
  <c r="H195"/>
  <c r="F199"/>
  <c r="C196"/>
  <c r="D197"/>
  <c r="E197"/>
  <c r="A197"/>
  <c r="C197"/>
  <c r="B197"/>
  <c r="I197" l="1"/>
  <c r="G197"/>
  <c r="H197"/>
  <c r="G196"/>
  <c r="F201"/>
  <c r="E199"/>
  <c r="C199"/>
  <c r="B199"/>
  <c r="A199"/>
  <c r="D199"/>
  <c r="C198"/>
  <c r="I199" l="1"/>
  <c r="G199"/>
  <c r="G198"/>
  <c r="H199"/>
  <c r="F203"/>
  <c r="C201"/>
  <c r="C200"/>
  <c r="D201"/>
  <c r="A201"/>
  <c r="E201"/>
  <c r="B201"/>
  <c r="H201" l="1"/>
  <c r="G201"/>
  <c r="I201"/>
  <c r="G200"/>
  <c r="F205"/>
  <c r="E203"/>
  <c r="A203"/>
  <c r="B203"/>
  <c r="C202"/>
  <c r="C203"/>
  <c r="D203"/>
  <c r="H203" l="1"/>
  <c r="I203"/>
  <c r="G203"/>
  <c r="G202"/>
  <c r="F207"/>
  <c r="A205"/>
  <c r="E205"/>
  <c r="B205"/>
  <c r="D205"/>
  <c r="C204"/>
  <c r="C205"/>
  <c r="I205" l="1"/>
  <c r="G205"/>
  <c r="H205"/>
  <c r="G204"/>
  <c r="F209"/>
  <c r="D207"/>
  <c r="C207"/>
  <c r="B207"/>
  <c r="A207"/>
  <c r="C206"/>
  <c r="E207"/>
  <c r="H207" l="1"/>
  <c r="G206"/>
  <c r="G207"/>
  <c r="I207"/>
  <c r="F211"/>
  <c r="D209"/>
  <c r="C209"/>
  <c r="C208"/>
  <c r="B209"/>
  <c r="E209"/>
  <c r="A209"/>
  <c r="H209" l="1"/>
  <c r="G209"/>
  <c r="I209"/>
  <c r="G208"/>
  <c r="F213"/>
  <c r="C211"/>
  <c r="D211"/>
  <c r="E211"/>
  <c r="A211"/>
  <c r="B211"/>
  <c r="C210"/>
  <c r="G211" l="1"/>
  <c r="I211"/>
  <c r="G210"/>
  <c r="H211"/>
  <c r="F215"/>
  <c r="D213"/>
  <c r="C213"/>
  <c r="E213"/>
  <c r="A213"/>
  <c r="C212"/>
  <c r="B213"/>
  <c r="I213" l="1"/>
  <c r="G213"/>
  <c r="H213"/>
  <c r="G212"/>
  <c r="F217"/>
  <c r="B215"/>
  <c r="A215"/>
  <c r="D215"/>
  <c r="E215"/>
  <c r="C214"/>
  <c r="C215"/>
  <c r="G214" l="1"/>
  <c r="I215"/>
  <c r="G215"/>
  <c r="H215"/>
  <c r="F219"/>
  <c r="B217"/>
  <c r="E217"/>
  <c r="A217"/>
  <c r="D217"/>
  <c r="C217"/>
  <c r="C216"/>
  <c r="G217" l="1"/>
  <c r="I217"/>
  <c r="G216"/>
  <c r="H217"/>
  <c r="F221"/>
  <c r="C219"/>
  <c r="B219"/>
  <c r="E219"/>
  <c r="A219"/>
  <c r="C218"/>
  <c r="D219"/>
  <c r="G219" l="1"/>
  <c r="I219"/>
  <c r="H219"/>
  <c r="G218"/>
  <c r="F223"/>
  <c r="C221"/>
  <c r="B221"/>
  <c r="E221"/>
  <c r="D221"/>
  <c r="C220"/>
  <c r="A221"/>
  <c r="H221" l="1"/>
  <c r="G220"/>
  <c r="G221"/>
  <c r="I221"/>
  <c r="F225"/>
  <c r="E223"/>
  <c r="C222"/>
  <c r="C223"/>
  <c r="D223"/>
  <c r="A223"/>
  <c r="B223"/>
  <c r="G222" l="1"/>
  <c r="H223"/>
  <c r="I223"/>
  <c r="G223"/>
  <c r="F227"/>
  <c r="E225"/>
  <c r="D225"/>
  <c r="A225"/>
  <c r="C225"/>
  <c r="C224"/>
  <c r="B225"/>
  <c r="G224" l="1"/>
  <c r="H225"/>
  <c r="I225"/>
  <c r="G225"/>
  <c r="F229"/>
  <c r="D227"/>
  <c r="B227"/>
  <c r="C227"/>
  <c r="A227"/>
  <c r="C226"/>
  <c r="E227"/>
  <c r="H227" l="1"/>
  <c r="I227"/>
  <c r="G227"/>
  <c r="G226"/>
  <c r="F231"/>
  <c r="A229"/>
  <c r="E229"/>
  <c r="C229"/>
  <c r="D229"/>
  <c r="B229"/>
  <c r="C228"/>
  <c r="G229" l="1"/>
  <c r="I229"/>
  <c r="G228"/>
  <c r="H229"/>
  <c r="F233"/>
  <c r="D231"/>
  <c r="A231"/>
  <c r="C231"/>
  <c r="B231"/>
  <c r="E231"/>
  <c r="C230"/>
  <c r="G231" l="1"/>
  <c r="I231"/>
  <c r="H231"/>
  <c r="G230"/>
  <c r="F235"/>
  <c r="C232"/>
  <c r="D233"/>
  <c r="B233"/>
  <c r="E233"/>
  <c r="A233"/>
  <c r="C233"/>
  <c r="H233" l="1"/>
  <c r="G232"/>
  <c r="I233"/>
  <c r="G233"/>
  <c r="F237"/>
  <c r="A235"/>
  <c r="C234"/>
  <c r="C235"/>
  <c r="D235"/>
  <c r="B235"/>
  <c r="E235"/>
  <c r="G235" l="1"/>
  <c r="I235"/>
  <c r="G234"/>
  <c r="H235"/>
  <c r="F239"/>
  <c r="E237"/>
  <c r="C236"/>
  <c r="A237"/>
  <c r="D237"/>
  <c r="B237"/>
  <c r="C237"/>
  <c r="I237" l="1"/>
  <c r="G237"/>
  <c r="H237"/>
  <c r="G236"/>
  <c r="F241"/>
  <c r="E239"/>
  <c r="D239"/>
  <c r="C239"/>
  <c r="B239"/>
  <c r="A239"/>
  <c r="C238"/>
  <c r="I239" l="1"/>
  <c r="G239"/>
  <c r="G238"/>
  <c r="H239"/>
  <c r="F243"/>
  <c r="E241"/>
  <c r="C240"/>
  <c r="D241"/>
  <c r="A241"/>
  <c r="B241"/>
  <c r="C241"/>
  <c r="H241" l="1"/>
  <c r="I241"/>
  <c r="G241"/>
  <c r="G240"/>
  <c r="F245"/>
  <c r="E243"/>
  <c r="C243"/>
  <c r="A243"/>
  <c r="C242"/>
  <c r="B243"/>
  <c r="D243"/>
  <c r="G243" l="1"/>
  <c r="I243"/>
  <c r="G242"/>
  <c r="H243"/>
  <c r="F247"/>
  <c r="E245"/>
  <c r="B245"/>
  <c r="A245"/>
  <c r="C245"/>
  <c r="C244"/>
  <c r="D245"/>
  <c r="I245" l="1"/>
  <c r="G245"/>
  <c r="H245"/>
  <c r="G244"/>
  <c r="F249"/>
  <c r="C247"/>
  <c r="C246"/>
  <c r="D247"/>
  <c r="A247"/>
  <c r="B247"/>
  <c r="E247"/>
  <c r="G246" l="1"/>
  <c r="H247"/>
  <c r="G247"/>
  <c r="I247"/>
  <c r="F251"/>
  <c r="E249"/>
  <c r="A249"/>
  <c r="C249"/>
  <c r="B249"/>
  <c r="C248"/>
  <c r="D249"/>
  <c r="G248" l="1"/>
  <c r="H249"/>
  <c r="I249"/>
  <c r="G249"/>
  <c r="F253"/>
  <c r="A251"/>
  <c r="C250"/>
  <c r="B251"/>
  <c r="D251"/>
  <c r="E251"/>
  <c r="C251"/>
  <c r="G250" l="1"/>
  <c r="H251"/>
  <c r="G251"/>
  <c r="I251"/>
  <c r="F255"/>
  <c r="C253"/>
  <c r="B253"/>
  <c r="D253"/>
  <c r="E253"/>
  <c r="C252"/>
  <c r="A253"/>
  <c r="G252" l="1"/>
  <c r="G253"/>
  <c r="I253"/>
  <c r="H253"/>
  <c r="F257"/>
  <c r="C254"/>
  <c r="A255"/>
  <c r="B255"/>
  <c r="D255"/>
  <c r="E255"/>
  <c r="C255"/>
  <c r="H255" l="1"/>
  <c r="I255"/>
  <c r="G255"/>
  <c r="G254"/>
  <c r="F259"/>
  <c r="B257"/>
  <c r="C256"/>
  <c r="D257"/>
  <c r="C257"/>
  <c r="E257"/>
  <c r="A257"/>
  <c r="H257" l="1"/>
  <c r="G256"/>
  <c r="I257"/>
  <c r="G257"/>
  <c r="F261"/>
  <c r="A259"/>
  <c r="B259"/>
  <c r="E259"/>
  <c r="C259"/>
  <c r="D259"/>
  <c r="C258"/>
  <c r="G259" l="1"/>
  <c r="I259"/>
  <c r="H259"/>
  <c r="G258"/>
  <c r="F263"/>
  <c r="B261"/>
  <c r="D261"/>
  <c r="E261"/>
  <c r="C260"/>
  <c r="C261"/>
  <c r="A261"/>
  <c r="G260" l="1"/>
  <c r="G261"/>
  <c r="I261"/>
  <c r="H261"/>
  <c r="F265"/>
  <c r="A263"/>
  <c r="B263"/>
  <c r="C263"/>
  <c r="D263"/>
  <c r="C262"/>
  <c r="E263"/>
  <c r="G263" l="1"/>
  <c r="I263"/>
  <c r="H263"/>
  <c r="G262"/>
  <c r="F267"/>
  <c r="C265"/>
  <c r="C264"/>
  <c r="B265"/>
  <c r="E265"/>
  <c r="D265"/>
  <c r="A265"/>
  <c r="H265" l="1"/>
  <c r="G265"/>
  <c r="I265"/>
  <c r="G264"/>
  <c r="F269"/>
  <c r="D267"/>
  <c r="C266"/>
  <c r="A267"/>
  <c r="B267"/>
  <c r="E267"/>
  <c r="C267"/>
  <c r="I267" l="1"/>
  <c r="G267"/>
  <c r="H267"/>
  <c r="G266"/>
  <c r="F271"/>
  <c r="D269"/>
  <c r="C268"/>
  <c r="C269"/>
  <c r="A269"/>
  <c r="E269"/>
  <c r="B269"/>
  <c r="G268" l="1"/>
  <c r="I269"/>
  <c r="G269"/>
  <c r="H269"/>
  <c r="F273"/>
  <c r="C270"/>
  <c r="E271"/>
  <c r="A271"/>
  <c r="B271"/>
  <c r="D271"/>
  <c r="C271"/>
  <c r="I271" l="1"/>
  <c r="G271"/>
  <c r="H271"/>
  <c r="G270"/>
  <c r="F275"/>
  <c r="B273"/>
  <c r="A273"/>
  <c r="D273"/>
  <c r="C272"/>
  <c r="E273"/>
  <c r="C273"/>
  <c r="H273" l="1"/>
  <c r="G272"/>
  <c r="I273"/>
  <c r="G273"/>
  <c r="F277"/>
  <c r="D275"/>
  <c r="E275"/>
  <c r="C274"/>
  <c r="C275"/>
  <c r="A275"/>
  <c r="B275"/>
  <c r="H275" l="1"/>
  <c r="G274"/>
  <c r="I275"/>
  <c r="G275"/>
  <c r="F279"/>
  <c r="D277"/>
  <c r="E277"/>
  <c r="C277"/>
  <c r="C276"/>
  <c r="A277"/>
  <c r="B277"/>
  <c r="G277" l="1"/>
  <c r="I277"/>
  <c r="G276"/>
  <c r="H277"/>
  <c r="F281"/>
  <c r="C278"/>
  <c r="E279"/>
  <c r="B279"/>
  <c r="A279"/>
  <c r="C279"/>
  <c r="D279"/>
  <c r="G279" l="1"/>
  <c r="I279"/>
  <c r="H279"/>
  <c r="G278"/>
  <c r="F283"/>
  <c r="D281"/>
  <c r="A281"/>
  <c r="E281"/>
  <c r="B281"/>
  <c r="C281"/>
  <c r="C280"/>
  <c r="I281" l="1"/>
  <c r="G281"/>
  <c r="G280"/>
  <c r="H281"/>
  <c r="F285"/>
  <c r="A283"/>
  <c r="B283"/>
  <c r="E283"/>
  <c r="C282"/>
  <c r="C283"/>
  <c r="D283"/>
  <c r="G283" l="1"/>
  <c r="I283"/>
  <c r="H283"/>
  <c r="G282"/>
  <c r="F287"/>
  <c r="C285"/>
  <c r="C284"/>
  <c r="D285"/>
  <c r="E285"/>
  <c r="A285"/>
  <c r="B285"/>
  <c r="G284" l="1"/>
  <c r="I285"/>
  <c r="G285"/>
  <c r="H285"/>
  <c r="F289"/>
  <c r="A287"/>
  <c r="C287"/>
  <c r="C286"/>
  <c r="B287"/>
  <c r="D287"/>
  <c r="E287"/>
  <c r="H287" l="1"/>
  <c r="G287"/>
  <c r="I287"/>
  <c r="G286"/>
  <c r="F291"/>
  <c r="B289"/>
  <c r="D289"/>
  <c r="A289"/>
  <c r="E289"/>
  <c r="C288"/>
  <c r="C289"/>
  <c r="H289" l="1"/>
  <c r="G289"/>
  <c r="I289"/>
  <c r="G288"/>
  <c r="F293"/>
  <c r="E291"/>
  <c r="B291"/>
  <c r="C290"/>
  <c r="C291"/>
  <c r="A291"/>
  <c r="D291"/>
  <c r="H291" l="1"/>
  <c r="G291"/>
  <c r="I291"/>
  <c r="G290"/>
  <c r="F295"/>
  <c r="A293"/>
  <c r="D293"/>
  <c r="B293"/>
  <c r="E293"/>
  <c r="C292"/>
  <c r="C293"/>
  <c r="H293" l="1"/>
  <c r="G292"/>
  <c r="G293"/>
  <c r="I293"/>
  <c r="F297"/>
  <c r="C295"/>
  <c r="B295"/>
  <c r="D295"/>
  <c r="C294"/>
  <c r="E295"/>
  <c r="A295"/>
  <c r="I295" l="1"/>
  <c r="G295"/>
  <c r="H295"/>
  <c r="G294"/>
  <c r="F299"/>
  <c r="B297"/>
  <c r="C296"/>
  <c r="D297"/>
  <c r="A297"/>
  <c r="E297"/>
  <c r="C297"/>
  <c r="G296" l="1"/>
  <c r="H297"/>
  <c r="G297"/>
  <c r="I297"/>
  <c r="F301"/>
  <c r="C298"/>
  <c r="E299"/>
  <c r="B299"/>
  <c r="C299"/>
  <c r="A299"/>
  <c r="D299"/>
  <c r="G298" l="1"/>
  <c r="H299"/>
  <c r="G299"/>
  <c r="I299"/>
  <c r="F303"/>
  <c r="C301"/>
  <c r="D301"/>
  <c r="B301"/>
  <c r="A301"/>
  <c r="C300"/>
  <c r="E301"/>
  <c r="G300" l="1"/>
  <c r="G301"/>
  <c r="I301"/>
  <c r="H301"/>
  <c r="F305"/>
  <c r="B303"/>
  <c r="E303"/>
  <c r="C303"/>
  <c r="C302"/>
  <c r="A303"/>
  <c r="D303"/>
  <c r="G302" l="1"/>
  <c r="G303"/>
  <c r="I303"/>
  <c r="H303"/>
  <c r="F307"/>
  <c r="A305"/>
  <c r="B305"/>
  <c r="C304"/>
  <c r="C305"/>
  <c r="E305"/>
  <c r="D305"/>
  <c r="G304" l="1"/>
  <c r="G305"/>
  <c r="I305"/>
  <c r="H305"/>
  <c r="F309"/>
  <c r="A307"/>
  <c r="E307"/>
  <c r="D307"/>
  <c r="B307"/>
  <c r="C306"/>
  <c r="C307"/>
  <c r="G306" l="1"/>
  <c r="H307"/>
  <c r="I307"/>
  <c r="G307"/>
  <c r="F311"/>
  <c r="A309"/>
  <c r="D309"/>
  <c r="B309"/>
  <c r="C309"/>
  <c r="E309"/>
  <c r="C308"/>
  <c r="G308" l="1"/>
  <c r="H309"/>
  <c r="G309"/>
  <c r="I309"/>
  <c r="F313"/>
  <c r="C311"/>
  <c r="E311"/>
  <c r="A311"/>
  <c r="B311"/>
  <c r="C310"/>
  <c r="D311"/>
  <c r="G310" l="1"/>
  <c r="G311"/>
  <c r="I311"/>
  <c r="H311"/>
  <c r="F315"/>
  <c r="A313"/>
  <c r="C313"/>
  <c r="D313"/>
  <c r="E313"/>
  <c r="B313"/>
  <c r="C312"/>
  <c r="G312" l="1"/>
  <c r="H313"/>
  <c r="I313"/>
  <c r="G313"/>
  <c r="F317"/>
  <c r="C314"/>
  <c r="C315"/>
  <c r="B315"/>
  <c r="E315"/>
  <c r="D315"/>
  <c r="A315"/>
  <c r="G314" l="1"/>
  <c r="I315"/>
  <c r="G315"/>
  <c r="H315"/>
  <c r="F319"/>
  <c r="A317"/>
  <c r="C317"/>
  <c r="D317"/>
  <c r="E317"/>
  <c r="B317"/>
  <c r="C316"/>
  <c r="G316" l="1"/>
  <c r="I317"/>
  <c r="G317"/>
  <c r="H317"/>
  <c r="F321"/>
  <c r="C318"/>
  <c r="A319"/>
  <c r="E319"/>
  <c r="B319"/>
  <c r="C319"/>
  <c r="D319"/>
  <c r="G318" l="1"/>
  <c r="H319"/>
  <c r="G319"/>
  <c r="I319"/>
  <c r="F323"/>
  <c r="C321"/>
  <c r="D321"/>
  <c r="E321"/>
  <c r="A321"/>
  <c r="B321"/>
  <c r="C320"/>
  <c r="G320" l="1"/>
  <c r="H321"/>
  <c r="I321"/>
  <c r="G321"/>
  <c r="F325"/>
  <c r="B323"/>
  <c r="D323"/>
  <c r="C322"/>
  <c r="A323"/>
  <c r="C323"/>
  <c r="E323"/>
  <c r="G322" l="1"/>
  <c r="H323"/>
  <c r="I323"/>
  <c r="G323"/>
  <c r="F327"/>
  <c r="B325"/>
  <c r="D325"/>
  <c r="C325"/>
  <c r="A325"/>
  <c r="C324"/>
  <c r="E325"/>
  <c r="G324" l="1"/>
  <c r="H325"/>
  <c r="G325"/>
  <c r="I325"/>
  <c r="F329"/>
  <c r="A327"/>
  <c r="D327"/>
  <c r="E327"/>
  <c r="C327"/>
  <c r="C326"/>
  <c r="B327"/>
  <c r="G326" l="1"/>
  <c r="I327"/>
  <c r="G327"/>
  <c r="H327"/>
  <c r="F331"/>
  <c r="D329"/>
  <c r="E329"/>
  <c r="C329"/>
  <c r="B329"/>
  <c r="C328"/>
  <c r="A329"/>
  <c r="G328" l="1"/>
  <c r="H329"/>
  <c r="I329"/>
  <c r="G329"/>
  <c r="F333"/>
  <c r="A331"/>
  <c r="C331"/>
  <c r="E331"/>
  <c r="B331"/>
  <c r="D331"/>
  <c r="C330"/>
  <c r="G330" l="1"/>
  <c r="H331"/>
  <c r="I331"/>
  <c r="G331"/>
  <c r="F335"/>
  <c r="A333"/>
  <c r="D333"/>
  <c r="C332"/>
  <c r="C333"/>
  <c r="B333"/>
  <c r="E333"/>
  <c r="G332" l="1"/>
  <c r="H333"/>
  <c r="G333"/>
  <c r="I333"/>
  <c r="F337"/>
  <c r="A335"/>
  <c r="D335"/>
  <c r="C335"/>
  <c r="B335"/>
  <c r="C334"/>
  <c r="E335"/>
  <c r="G334" l="1"/>
  <c r="I335"/>
  <c r="G335"/>
  <c r="H335"/>
  <c r="F339"/>
  <c r="C336"/>
  <c r="B337"/>
  <c r="A337"/>
  <c r="C337"/>
  <c r="D337"/>
  <c r="E337"/>
  <c r="G336" l="1"/>
  <c r="G337"/>
  <c r="I337"/>
  <c r="H337"/>
  <c r="F341"/>
  <c r="D339"/>
  <c r="A339"/>
  <c r="C338"/>
  <c r="B339"/>
  <c r="E339"/>
  <c r="C339"/>
  <c r="G338" l="1"/>
  <c r="G339"/>
  <c r="I339"/>
  <c r="H339"/>
  <c r="F343"/>
  <c r="C341"/>
  <c r="E341"/>
  <c r="A341"/>
  <c r="D341"/>
  <c r="C340"/>
  <c r="B341"/>
  <c r="G340" l="1"/>
  <c r="I341"/>
  <c r="G341"/>
  <c r="H341"/>
  <c r="F345"/>
  <c r="A343"/>
  <c r="E343"/>
  <c r="C342"/>
  <c r="C343"/>
  <c r="B343"/>
  <c r="D343"/>
  <c r="G342" l="1"/>
  <c r="G343"/>
  <c r="I343"/>
  <c r="H343"/>
  <c r="F347"/>
  <c r="E345"/>
  <c r="D345"/>
  <c r="B345"/>
  <c r="C344"/>
  <c r="C345"/>
  <c r="A345"/>
  <c r="G344" l="1"/>
  <c r="G345"/>
  <c r="I345"/>
  <c r="H345"/>
  <c r="F349"/>
  <c r="D347"/>
  <c r="B347"/>
  <c r="C346"/>
  <c r="A347"/>
  <c r="E347"/>
  <c r="C347"/>
  <c r="G346" l="1"/>
  <c r="H347"/>
  <c r="G347"/>
  <c r="I347"/>
  <c r="F351"/>
  <c r="A349"/>
  <c r="B349"/>
  <c r="E349"/>
  <c r="C349"/>
  <c r="C348"/>
  <c r="D349"/>
  <c r="G348" l="1"/>
  <c r="H349"/>
  <c r="I349"/>
  <c r="G349"/>
  <c r="F353"/>
  <c r="A351"/>
  <c r="C350"/>
  <c r="B351"/>
  <c r="D351"/>
  <c r="E351"/>
  <c r="C351"/>
  <c r="G350" l="1"/>
  <c r="I351"/>
  <c r="G351"/>
  <c r="H351"/>
  <c r="F355"/>
  <c r="D353"/>
  <c r="C353"/>
  <c r="C352"/>
  <c r="A353"/>
  <c r="B353"/>
  <c r="E353"/>
  <c r="G352" l="1"/>
  <c r="H353"/>
  <c r="G353"/>
  <c r="I353"/>
  <c r="F357"/>
  <c r="C354"/>
  <c r="A355"/>
  <c r="D355"/>
  <c r="E355"/>
  <c r="C355"/>
  <c r="B355"/>
  <c r="G354" l="1"/>
  <c r="H355"/>
  <c r="G355"/>
  <c r="I355"/>
  <c r="F359"/>
  <c r="A357"/>
  <c r="B357"/>
  <c r="D357"/>
  <c r="C357"/>
  <c r="C356"/>
  <c r="E357"/>
  <c r="G356" l="1"/>
  <c r="G357"/>
  <c r="I357"/>
  <c r="H357"/>
  <c r="F361"/>
  <c r="C358"/>
  <c r="D359"/>
  <c r="E359"/>
  <c r="A359"/>
  <c r="C359"/>
  <c r="B359"/>
  <c r="G358" l="1"/>
  <c r="I359"/>
  <c r="G359"/>
  <c r="H359"/>
  <c r="F363"/>
  <c r="C361"/>
  <c r="C360"/>
  <c r="A361"/>
  <c r="B361"/>
  <c r="E361"/>
  <c r="D361"/>
  <c r="G360" l="1"/>
  <c r="G361"/>
  <c r="I361"/>
  <c r="H361"/>
  <c r="F365"/>
  <c r="A363"/>
  <c r="B363"/>
  <c r="E363"/>
  <c r="D363"/>
  <c r="C363"/>
  <c r="C362"/>
  <c r="G362" l="1"/>
  <c r="G363"/>
  <c r="I363"/>
  <c r="H363"/>
  <c r="F367"/>
  <c r="A365"/>
  <c r="E365"/>
  <c r="C365"/>
  <c r="D365"/>
  <c r="B365"/>
  <c r="C364"/>
  <c r="G364" l="1"/>
  <c r="H365"/>
  <c r="G365"/>
  <c r="I365"/>
  <c r="F369"/>
  <c r="C367"/>
  <c r="A367"/>
  <c r="E367"/>
  <c r="C366"/>
  <c r="B367"/>
  <c r="D367"/>
  <c r="G366" l="1"/>
  <c r="H367"/>
  <c r="I367"/>
  <c r="G367"/>
  <c r="F371"/>
  <c r="A369"/>
  <c r="E369"/>
  <c r="B369"/>
  <c r="D369"/>
  <c r="C368"/>
  <c r="C369"/>
  <c r="G368" l="1"/>
  <c r="H369"/>
  <c r="I369"/>
  <c r="G369"/>
  <c r="F373"/>
  <c r="C370"/>
  <c r="C371"/>
  <c r="A371"/>
  <c r="D371"/>
  <c r="E371"/>
  <c r="B371"/>
  <c r="G370" l="1"/>
  <c r="H371"/>
  <c r="I371"/>
  <c r="G371"/>
  <c r="F375"/>
  <c r="C373"/>
  <c r="E373"/>
  <c r="B373"/>
  <c r="C372"/>
  <c r="D373"/>
  <c r="A373"/>
  <c r="G372" l="1"/>
  <c r="H373"/>
  <c r="G373"/>
  <c r="I373"/>
  <c r="F377"/>
  <c r="A375"/>
  <c r="B375"/>
  <c r="C375"/>
  <c r="D375"/>
  <c r="C374"/>
  <c r="E375"/>
  <c r="G374" l="1"/>
  <c r="H375"/>
  <c r="G375"/>
  <c r="I375"/>
  <c r="F379"/>
  <c r="C376"/>
  <c r="A377"/>
  <c r="D377"/>
  <c r="C377"/>
  <c r="B377"/>
  <c r="E377"/>
  <c r="G376" l="1"/>
  <c r="H377"/>
  <c r="I377"/>
  <c r="G377"/>
  <c r="F381"/>
  <c r="D379"/>
  <c r="A379"/>
  <c r="C379"/>
  <c r="E379"/>
  <c r="B379"/>
  <c r="C378"/>
  <c r="G378" l="1"/>
  <c r="I379"/>
  <c r="G379"/>
  <c r="H379"/>
  <c r="F383"/>
  <c r="C380"/>
  <c r="B381"/>
  <c r="C381"/>
  <c r="D381"/>
  <c r="A381"/>
  <c r="E381"/>
  <c r="G380" l="1"/>
  <c r="I381"/>
  <c r="G381"/>
  <c r="H381"/>
  <c r="F385"/>
  <c r="E383"/>
  <c r="C382"/>
  <c r="D383"/>
  <c r="A383"/>
  <c r="C383"/>
  <c r="B383"/>
  <c r="G382" l="1"/>
  <c r="G383"/>
  <c r="I383"/>
  <c r="H383"/>
  <c r="F387"/>
  <c r="C385"/>
  <c r="B385"/>
  <c r="A385"/>
  <c r="C384"/>
  <c r="D385"/>
  <c r="E385"/>
  <c r="G384" l="1"/>
  <c r="I385"/>
  <c r="G385"/>
  <c r="H385"/>
  <c r="F389"/>
  <c r="B387"/>
  <c r="A387"/>
  <c r="C387"/>
  <c r="C386"/>
  <c r="D387"/>
  <c r="E387"/>
  <c r="G386" l="1"/>
  <c r="H387"/>
  <c r="G387"/>
  <c r="I387"/>
  <c r="F391"/>
  <c r="D389"/>
  <c r="B389"/>
  <c r="C389"/>
  <c r="E389"/>
  <c r="C388"/>
  <c r="A389"/>
  <c r="G388" l="1"/>
  <c r="I389"/>
  <c r="G389"/>
  <c r="H389"/>
  <c r="F393"/>
  <c r="A391"/>
  <c r="C391"/>
  <c r="C390"/>
  <c r="E391"/>
  <c r="D391"/>
  <c r="B391"/>
  <c r="G390" l="1"/>
  <c r="G391"/>
  <c r="I391"/>
  <c r="H391"/>
  <c r="F395"/>
  <c r="B393"/>
  <c r="E393"/>
  <c r="D393"/>
  <c r="C392"/>
  <c r="A393"/>
  <c r="C393"/>
  <c r="G392" l="1"/>
  <c r="G393"/>
  <c r="I393"/>
  <c r="H393"/>
  <c r="F397"/>
  <c r="D395"/>
  <c r="B395"/>
  <c r="A395"/>
  <c r="C394"/>
  <c r="E395"/>
  <c r="C395"/>
  <c r="G394" l="1"/>
  <c r="I395"/>
  <c r="G395"/>
  <c r="H395"/>
  <c r="F399"/>
  <c r="C397"/>
  <c r="A397"/>
  <c r="C396"/>
  <c r="E397"/>
  <c r="B397"/>
  <c r="D397"/>
  <c r="G396" l="1"/>
  <c r="I397"/>
  <c r="G397"/>
  <c r="H397"/>
  <c r="F401"/>
  <c r="C399"/>
  <c r="A399"/>
  <c r="C398"/>
  <c r="E399"/>
  <c r="B399"/>
  <c r="D399"/>
  <c r="G398" l="1"/>
  <c r="I399"/>
  <c r="G399"/>
  <c r="H399"/>
  <c r="F403"/>
  <c r="E401"/>
  <c r="C401"/>
  <c r="C400"/>
  <c r="A401"/>
  <c r="D401"/>
  <c r="B401"/>
  <c r="G400" l="1"/>
  <c r="G401"/>
  <c r="I401"/>
  <c r="H401"/>
  <c r="F405"/>
  <c r="C403"/>
  <c r="A403"/>
  <c r="C402"/>
  <c r="B403"/>
  <c r="E403"/>
  <c r="D403"/>
  <c r="G402" l="1"/>
  <c r="I403"/>
  <c r="G403"/>
  <c r="H403"/>
  <c r="F407"/>
  <c r="D405"/>
  <c r="E405"/>
  <c r="A405"/>
  <c r="C405"/>
  <c r="C404"/>
  <c r="B405"/>
  <c r="G404" l="1"/>
  <c r="H405"/>
  <c r="I405"/>
  <c r="G405"/>
  <c r="F409"/>
  <c r="E407"/>
  <c r="C406"/>
  <c r="D407"/>
  <c r="C407"/>
  <c r="A407"/>
  <c r="B407"/>
  <c r="G406" l="1"/>
  <c r="H407"/>
  <c r="G407"/>
  <c r="I407"/>
  <c r="F411"/>
  <c r="C408"/>
  <c r="E409"/>
  <c r="C409"/>
  <c r="B409"/>
  <c r="A409"/>
  <c r="D409"/>
  <c r="G408" l="1"/>
  <c r="H409"/>
  <c r="I409"/>
  <c r="G409"/>
  <c r="F413"/>
  <c r="A411"/>
  <c r="C410"/>
  <c r="D411"/>
  <c r="E411"/>
  <c r="B411"/>
  <c r="C411"/>
  <c r="G410" l="1"/>
  <c r="H411"/>
  <c r="G411"/>
  <c r="I411"/>
  <c r="F415"/>
  <c r="A413"/>
  <c r="E413"/>
  <c r="C412"/>
  <c r="C413"/>
  <c r="D413"/>
  <c r="B413"/>
  <c r="G412" l="1"/>
  <c r="H413"/>
  <c r="G413"/>
  <c r="I413"/>
  <c r="F417"/>
  <c r="E415"/>
  <c r="C414"/>
  <c r="C415"/>
  <c r="B415"/>
  <c r="D415"/>
  <c r="A415"/>
  <c r="G414" l="1"/>
  <c r="G415"/>
  <c r="I415"/>
  <c r="H415"/>
  <c r="F419"/>
  <c r="C416"/>
  <c r="E417"/>
  <c r="A417"/>
  <c r="D417"/>
  <c r="C417"/>
  <c r="B417"/>
  <c r="G416" l="1"/>
  <c r="H417"/>
  <c r="G417"/>
  <c r="I417"/>
  <c r="F421"/>
  <c r="D419"/>
  <c r="E419"/>
  <c r="B419"/>
  <c r="C418"/>
  <c r="C419"/>
  <c r="A419"/>
  <c r="G418" l="1"/>
  <c r="H419"/>
  <c r="I419"/>
  <c r="G419"/>
  <c r="F423"/>
  <c r="C420"/>
  <c r="E421"/>
  <c r="D421"/>
  <c r="A421"/>
  <c r="C421"/>
  <c r="B421"/>
  <c r="G420" l="1"/>
  <c r="H421"/>
  <c r="I421"/>
  <c r="G421"/>
  <c r="F425"/>
  <c r="E423"/>
  <c r="C423"/>
  <c r="C422"/>
  <c r="B423"/>
  <c r="A423"/>
  <c r="D423"/>
  <c r="G422" l="1"/>
  <c r="G423"/>
  <c r="I423"/>
  <c r="H423"/>
  <c r="F427"/>
  <c r="E425"/>
  <c r="C424"/>
  <c r="D425"/>
  <c r="C425"/>
  <c r="A425"/>
  <c r="B425"/>
  <c r="G424" l="1"/>
  <c r="I425"/>
  <c r="G425"/>
  <c r="H425"/>
  <c r="F429"/>
  <c r="E427"/>
  <c r="A427"/>
  <c r="C427"/>
  <c r="D427"/>
  <c r="C426"/>
  <c r="B427"/>
  <c r="G426" l="1"/>
  <c r="H427"/>
  <c r="I427"/>
  <c r="G427"/>
  <c r="F431"/>
  <c r="E429"/>
  <c r="C429"/>
  <c r="B429"/>
  <c r="C428"/>
  <c r="D429"/>
  <c r="A429"/>
  <c r="G428" l="1"/>
  <c r="I429"/>
  <c r="G429"/>
  <c r="H429"/>
  <c r="F433"/>
  <c r="A431"/>
  <c r="B431"/>
  <c r="D431"/>
  <c r="C431"/>
  <c r="C430"/>
  <c r="E431"/>
  <c r="G430" l="1"/>
  <c r="I431"/>
  <c r="G431"/>
  <c r="H431"/>
  <c r="F435"/>
  <c r="C432"/>
  <c r="B433"/>
  <c r="C433"/>
  <c r="A433"/>
  <c r="D433"/>
  <c r="E433"/>
  <c r="G432" l="1"/>
  <c r="G433"/>
  <c r="I433"/>
  <c r="H433"/>
  <c r="F437"/>
  <c r="A435"/>
  <c r="C434"/>
  <c r="D435"/>
  <c r="C435"/>
  <c r="E435"/>
  <c r="B435"/>
  <c r="G434" l="1"/>
  <c r="H435"/>
  <c r="I435"/>
  <c r="G435"/>
  <c r="F439"/>
  <c r="B437"/>
  <c r="D437"/>
  <c r="E437"/>
  <c r="C436"/>
  <c r="C437"/>
  <c r="A437"/>
  <c r="G436" l="1"/>
  <c r="G437"/>
  <c r="I437"/>
  <c r="H437"/>
  <c r="F441"/>
  <c r="C439"/>
  <c r="B439"/>
  <c r="C438"/>
  <c r="E439"/>
  <c r="D439"/>
  <c r="A439"/>
  <c r="G438" l="1"/>
  <c r="H439"/>
  <c r="I439"/>
  <c r="G439"/>
  <c r="F443"/>
  <c r="D441"/>
  <c r="E441"/>
  <c r="C441"/>
  <c r="C440"/>
  <c r="B441"/>
  <c r="A441"/>
  <c r="G440" l="1"/>
  <c r="G441"/>
  <c r="I441"/>
  <c r="H441"/>
  <c r="F445"/>
  <c r="E443"/>
  <c r="B443"/>
  <c r="A443"/>
  <c r="D443"/>
  <c r="C443"/>
  <c r="C442"/>
  <c r="G442" l="1"/>
  <c r="H443"/>
  <c r="I443"/>
  <c r="G443"/>
  <c r="F447"/>
  <c r="D445"/>
  <c r="A445"/>
  <c r="C445"/>
  <c r="B445"/>
  <c r="E445"/>
  <c r="C444"/>
  <c r="G444" l="1"/>
  <c r="G445"/>
  <c r="I445"/>
  <c r="H445"/>
  <c r="F449"/>
  <c r="A447"/>
  <c r="B447"/>
  <c r="C446"/>
  <c r="D447"/>
  <c r="C447"/>
  <c r="E447"/>
  <c r="G446" l="1"/>
  <c r="H447"/>
  <c r="I447"/>
  <c r="G447"/>
  <c r="F451"/>
  <c r="E449"/>
  <c r="C448"/>
  <c r="D449"/>
  <c r="C449"/>
  <c r="A449"/>
  <c r="B449"/>
  <c r="G448" l="1"/>
  <c r="H449"/>
  <c r="I449"/>
  <c r="G449"/>
  <c r="F453"/>
  <c r="C451"/>
  <c r="A451"/>
  <c r="E451"/>
  <c r="D451"/>
  <c r="B451"/>
  <c r="C450"/>
  <c r="G450" l="1"/>
  <c r="H451"/>
  <c r="I451"/>
  <c r="G451"/>
  <c r="F455"/>
  <c r="E453"/>
  <c r="A453"/>
  <c r="D453"/>
  <c r="C452"/>
  <c r="C453"/>
  <c r="B453"/>
  <c r="G452" l="1"/>
  <c r="G453"/>
  <c r="I453"/>
  <c r="H453"/>
  <c r="F457"/>
  <c r="B455"/>
  <c r="E455"/>
  <c r="C454"/>
  <c r="A455"/>
  <c r="C455"/>
  <c r="D455"/>
  <c r="G454" l="1"/>
  <c r="H455"/>
  <c r="G455"/>
  <c r="I455"/>
  <c r="F459"/>
  <c r="D457"/>
  <c r="C457"/>
  <c r="E457"/>
  <c r="B457"/>
  <c r="C456"/>
  <c r="A457"/>
  <c r="G456" l="1"/>
  <c r="H457"/>
  <c r="G457"/>
  <c r="I457"/>
  <c r="F461"/>
  <c r="E459"/>
  <c r="A459"/>
  <c r="C458"/>
  <c r="D459"/>
  <c r="C459"/>
  <c r="B459"/>
  <c r="G458" l="1"/>
  <c r="G459"/>
  <c r="I459"/>
  <c r="H459"/>
  <c r="F463"/>
  <c r="C460"/>
  <c r="E461"/>
  <c r="C461"/>
  <c r="D461"/>
  <c r="B461"/>
  <c r="A461"/>
  <c r="G460" l="1"/>
  <c r="H461"/>
  <c r="G461"/>
  <c r="I461"/>
  <c r="F465"/>
  <c r="B463"/>
  <c r="C462"/>
  <c r="D463"/>
  <c r="C463"/>
  <c r="E463"/>
  <c r="A463"/>
  <c r="G462" l="1"/>
  <c r="G463"/>
  <c r="I463"/>
  <c r="H463"/>
  <c r="F467"/>
  <c r="D465"/>
  <c r="E465"/>
  <c r="C464"/>
  <c r="C465"/>
  <c r="B465"/>
  <c r="A465"/>
  <c r="G464" l="1"/>
  <c r="H465"/>
  <c r="G465"/>
  <c r="I465"/>
  <c r="F469"/>
  <c r="E467"/>
  <c r="C467"/>
  <c r="C466"/>
  <c r="A467"/>
  <c r="B467"/>
  <c r="D467"/>
  <c r="G466" l="1"/>
  <c r="G467"/>
  <c r="I467"/>
  <c r="H467"/>
  <c r="F471"/>
  <c r="C468"/>
  <c r="D469"/>
  <c r="A469"/>
  <c r="E469"/>
  <c r="C469"/>
  <c r="B469"/>
  <c r="G468" l="1"/>
  <c r="H469"/>
  <c r="G469"/>
  <c r="I469"/>
  <c r="F473"/>
  <c r="C470"/>
  <c r="E471"/>
  <c r="C471"/>
  <c r="A471"/>
  <c r="B471"/>
  <c r="D471"/>
  <c r="G470" l="1"/>
  <c r="H471"/>
  <c r="I471"/>
  <c r="G471"/>
  <c r="F475"/>
  <c r="C473"/>
  <c r="B473"/>
  <c r="D473"/>
  <c r="C472"/>
  <c r="E473"/>
  <c r="A473"/>
  <c r="G472" l="1"/>
  <c r="H473"/>
  <c r="G473"/>
  <c r="I473"/>
  <c r="F477"/>
  <c r="C475"/>
  <c r="D475"/>
  <c r="E475"/>
  <c r="A475"/>
  <c r="C474"/>
  <c r="B475"/>
  <c r="G474" l="1"/>
  <c r="H475"/>
  <c r="I475"/>
  <c r="G475"/>
  <c r="F479"/>
  <c r="C477"/>
  <c r="A477"/>
  <c r="B477"/>
  <c r="C476"/>
  <c r="E477"/>
  <c r="D477"/>
  <c r="G476" l="1"/>
  <c r="I477"/>
  <c r="G477"/>
  <c r="H477"/>
  <c r="F481"/>
  <c r="B479"/>
  <c r="C479"/>
  <c r="C478"/>
  <c r="E479"/>
  <c r="D479"/>
  <c r="A479"/>
  <c r="G478" l="1"/>
  <c r="H479"/>
  <c r="I479"/>
  <c r="G479"/>
  <c r="F483"/>
  <c r="E481"/>
  <c r="C481"/>
  <c r="A481"/>
  <c r="B481"/>
  <c r="D481"/>
  <c r="C480"/>
  <c r="G480" l="1"/>
  <c r="I481"/>
  <c r="G481"/>
  <c r="H481"/>
  <c r="F485"/>
  <c r="C482"/>
  <c r="C483"/>
  <c r="E483"/>
  <c r="B483"/>
  <c r="A483"/>
  <c r="D483"/>
  <c r="G482" l="1"/>
  <c r="H483"/>
  <c r="G483"/>
  <c r="I483"/>
  <c r="F487"/>
  <c r="B485"/>
  <c r="E485"/>
  <c r="C484"/>
  <c r="C485"/>
  <c r="A485"/>
  <c r="D485"/>
  <c r="G484" l="1"/>
  <c r="G485"/>
  <c r="I485"/>
  <c r="H485"/>
  <c r="C487"/>
  <c r="B487"/>
  <c r="A487"/>
  <c r="D487"/>
  <c r="E487"/>
  <c r="C486"/>
  <c r="G486" l="1"/>
  <c r="G487"/>
  <c r="I487"/>
  <c r="H487"/>
  <c r="C488"/>
  <c r="G488" l="1"/>
</calcChain>
</file>

<file path=xl/sharedStrings.xml><?xml version="1.0" encoding="utf-8"?>
<sst xmlns="http://schemas.openxmlformats.org/spreadsheetml/2006/main" count="3290" uniqueCount="521">
  <si>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</si>
  <si>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</si>
  <si>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</si>
  <si>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</si>
  <si>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</si>
  <si>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</si>
  <si>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</si>
  <si>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</si>
  <si>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</si>
  <si>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</si>
  <si>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</si>
  <si>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</si>
  <si>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</si>
  <si>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</si>
  <si>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</si>
  <si>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</si>
  <si>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</si>
  <si>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</si>
  <si>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</si>
  <si>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</si>
  <si>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</si>
  <si>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</si>
  <si>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</si>
  <si>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</si>
  <si>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</si>
  <si>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</si>
  <si>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</si>
  <si>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</si>
  <si>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</si>
  <si>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</si>
  <si>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</si>
  <si>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</si>
  <si>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</si>
  <si>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</si>
  <si>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</si>
  <si>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</si>
  <si>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</si>
  <si>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</si>
  <si>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</si>
  <si>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</si>
  <si>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</si>
  <si>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</si>
  <si>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</si>
  <si>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</si>
  <si>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</si>
  <si>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</si>
  <si>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</si>
  <si>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</si>
  <si>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</si>
  <si>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</si>
  <si>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</si>
  <si>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</si>
  <si>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</si>
  <si>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</si>
  <si>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</si>
  <si>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</si>
  <si>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</si>
  <si>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</si>
  <si>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</si>
  <si>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p</t>
  </si>
  <si>
    <t>OTSKP-ŽS</t>
  </si>
  <si>
    <t>100</t>
  </si>
  <si>
    <t>Etapa B - železniční spodek</t>
  </si>
  <si>
    <t>Celkem za Etapu:</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</si>
  <si>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</si>
  <si>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</si>
  <si>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</si>
  <si>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</si>
  <si>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</si>
  <si>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</si>
  <si>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</si>
  <si>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</si>
  <si>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dodávku a montáž pražcové kotvy– případné odhrabání štěrku v místě zabudování pražcové kotvy bez ohledu na ulehlost– po dokončení montáže navrácení štěrku na původní místo a uvedení koleje do normového stavu– příplatky za ztížené podmínky při práci v koleji, např. překážky po stranách koleje, práci v tunelu ap.2. Položka neobsahuje: X3. Způsob měření:Udává se počet kusů kompletní konstrukce nebo práce.</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</si>
  <si>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</si>
  <si>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</si>
  <si>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</si>
  <si>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</si>
  <si>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</si>
  <si>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</si>
  <si>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</si>
  <si>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</si>
  <si>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</si>
  <si>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</si>
  <si>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</si>
  <si>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</si>
  <si>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</si>
  <si>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</si>
  <si>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</si>
  <si>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</si>
  <si>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</si>
  <si>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</si>
  <si>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</si>
  <si>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</si>
  <si>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</si>
  <si>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</si>
  <si>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</si>
  <si>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t>žst. Žatec, železniční svršek a spodek</t>
  </si>
  <si>
    <t>Zařízení staveniště, zřízení, provoz, demontáž</t>
  </si>
  <si>
    <t>CEL</t>
  </si>
  <si>
    <t>Vypracování dokumentace skutečného stavu</t>
  </si>
  <si>
    <t>KČ</t>
  </si>
  <si>
    <t>POPLATKY ZA LIKVIDACŮ ODPADŮ NEKONTAMINOVANÝCH - 17 05 08 ŠTĚRK Z KOLEJIŠTĚ (VČETNĚ ODPADU PO RECYKLACI A ČIŠTĚNÍ ŠTĚRKOVÉHO LOŽE)</t>
  </si>
  <si>
    <t>T</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</si>
  <si>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</si>
  <si>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</si>
  <si>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</si>
  <si>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NEBEZPEČNÝCH - 17 02 04*  ŽELEZNIČNÍ PRAŽCE DŘEVĚNÉ</t>
  </si>
  <si>
    <t>POPLATKY ZA LIKVIDACŮ ODPADŮ NEKONTAMINOVANÝCH - 17 01 01 BETON Z DEMOLIC OBJEKTŮ, ZÁKLADŮ TV</t>
  </si>
  <si>
    <t>KOLEJOVÉ LOŽE - ZŘÍZENÍ Z KAMENIVA HRUBÉHO DRCENÉHO (ŠTĚRK)</t>
  </si>
  <si>
    <t>m3</t>
  </si>
  <si>
    <t>KOLEJOVÉ LOŽE - PROČIŠTĚNÍ</t>
  </si>
  <si>
    <t>Odkopávky a prokopávky zemníků a skládek, tř. horniny I, Dle ČSN 736133, odvoz do 20 km</t>
  </si>
  <si>
    <t>M3</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</si>
  <si>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</si>
  <si>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</si>
  <si>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</si>
  <si>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M</t>
  </si>
  <si>
    <t>KOLEJ 60 E2 DLOUHÉ PASY TEPELNĚ OPRACOVANÉ, ROZD. "U", BEZSTYKOVÁ, PR. BET. BEZPODKLADNICOVÝ, UP. PRUŽNÉ</t>
  </si>
  <si>
    <t>5293R2</t>
  </si>
  <si>
    <t>KOLEJ 49 E1 DLOUHÉ PASY, ROZD. "U", BEZSTYKOVÁ, PR. DŘ. VÝHYBKOVÝ KRÁTKÝ, UP. PRUŽNÉ</t>
  </si>
  <si>
    <t>KOLEJ 49 E1 DLOUHÉ PASY, ROZD. "U", BEZSTYKOVÁ, PR. DŘ. VÝHYBKOVÝ DLOUHÝ, UP. PRUŽNÉ</t>
  </si>
  <si>
    <t>KOLEJ 60 E2 DLOUHÉ PASY, ROZD. "U", BEZSTYKOVÁ, PR. BET. VÝHYBKOVÝ KRÁTKÝ, UP. PRUŽNÉ</t>
  </si>
  <si>
    <t>KOLEJ 60 E2 DLOUHÉ PASY, ROZD. "U", BEZSTYKOVÁ, PR. BET. VÝHYBKOVÝ DLOUHÝ, UP. PRUŽNÉ</t>
  </si>
  <si>
    <t>J 60 1:9-300, PR. BET., UP. PRUŽNÉ</t>
  </si>
  <si>
    <t>KUS</t>
  </si>
  <si>
    <t>5331C3</t>
  </si>
  <si>
    <t>J 60 1:12-500, PR. BET., UP. PRUŽNÉ</t>
  </si>
  <si>
    <t>J 60 1:14-760, PR. BET., UP. PRUŽNÉ</t>
  </si>
  <si>
    <t>J 49 1:9-300, PR. DŘ., UP. TUHÉ</t>
  </si>
  <si>
    <t>J 49 1:11-300, PR. DŘ., UP. TUHÉ</t>
  </si>
  <si>
    <t>5332B1</t>
  </si>
  <si>
    <t>J 49 1:11-300-KOMB, PR. DŘ., UP. TUHÉ</t>
  </si>
  <si>
    <t>REGENEROVANÁ J 49 1:9-300, PR. DŘ., UP. TUHÉ</t>
  </si>
  <si>
    <t>5342C1</t>
  </si>
  <si>
    <t>REGENEROVANÁ J 49 1:12-500, PR. DŘ., UP. TUHÉ</t>
  </si>
  <si>
    <t>ZVLÁŠTNÍ VYBAVENÍ VÝHYBEK, PRAŽCE ŽLABOVÉ, SESTAVA 1 KS</t>
  </si>
  <si>
    <t>SADA</t>
  </si>
  <si>
    <t>ZVLÁŠTNÍ VYBAVENÍ VÝHYBEK, PRAŽCE ŽLABOVÉ, SESTAVA 2 KS</t>
  </si>
  <si>
    <t>ZVLÁŠTNÍ VYBAVENÍ VÝHYBEK, PRAŽCE ŽLABOVÉ, SESTAVA 3 KS</t>
  </si>
  <si>
    <t>ZVLÁŠTNÍ VYBAVENÍ VÝHYBEK, VÁLEČKOVÉ STOLIČKY NADZVEDÁVACÍ (BEZ ROZLIŠENÍ PROFILU KOLEJNIC) PRO TVAR 1:9-300</t>
  </si>
  <si>
    <t>ZVLÁŠTNÍ VYBAVENÍ VÝHYBEK, VÁLEČKOVÉ STOLIČKY NADZVEDÁVACÍ (BEZ ROZLIŠENÍ PROFILU KOLEJNIC) PRO TVAR 1:11-300</t>
  </si>
  <si>
    <t>53940C</t>
  </si>
  <si>
    <t>ZVLÁŠTNÍ VYBAVENÍ VÝHYBEK, VÁLEČKOVÉ STOLIČKY NADZVEDÁVACÍ (BEZ ROZLIŠENÍ PROFILU KOLEJNIC) PRO TVAR 1:12-500</t>
  </si>
  <si>
    <t>ZVLÁŠTNÍ VYBAVENÍ VÝHYBEK, VÁLEČKOVÉ STOLIČKY NADZVEDÁVACÍ (BEZ ROZLIŠENÍ PROFILU KOLEJNIC) PRO TVAR 1:14-760</t>
  </si>
  <si>
    <t>pár</t>
  </si>
  <si>
    <t>ZVLÁŠTNÍ VYBAVENÍ VÝHYBEK, PŘECHODOVÁ KOLEJNICE 60 E2/49 E1</t>
  </si>
  <si>
    <t>ZVLÁŠTNÍ VYBAVENÍ VÝHYBEK, PŘECHODOVÁ KOLEJNICE 49 E1/R 65</t>
  </si>
  <si>
    <t>ZVLÁŠTNÍ VYBAVENÍ VÝHYBEK, PŘECHODOVÁ KOLEJNICE 60 E2/R 65</t>
  </si>
  <si>
    <t>ZVLÁŠTNÍ VYBAVENÍ VÝHYBEK, PŘÍPLATEK ZA KONSTRUKCI A VÝROBU OBLOUKOVÉ VÝHYBKY</t>
  </si>
  <si>
    <t>ZVLÁŠTNÍ VYBAVENÍ VÝHYBEK, VÁLEČKOVÁ STOLIČKA DOTLAČOVACÍ</t>
  </si>
  <si>
    <t>ZVLÁŠTNÍ VYBAVENÍ VÝHYBEK, TEPELNĚ OPRACOVANÝ JAZYK S OPORNICÍ 60 E2 PRO TVAR 1:9-300</t>
  </si>
  <si>
    <t>53931C</t>
  </si>
  <si>
    <t>ZVLÁŠTNÍ VYBAVENÍ VÝHYBEK, TEPELNĚ OPRACOVANÝ JAZYK S OPORNICÍ 60 E2 PRO TVAR 1:12-500</t>
  </si>
  <si>
    <t>ZVLÁŠTNÍ VYBAVENÍ VÝHYBEK, TEPELNĚ OPRACOVANÝ JAZYK S OPORNICÍ 60 E2 PRO TVAR 1:14-760</t>
  </si>
  <si>
    <t>ZVLÁŠTNÍ VYBAVENÍ VÝHYBEK, TEPELNĚ OPRACOVANÝ JAZYK S OPORNICÍ 49 E1 PRO TVAR 1:9-300</t>
  </si>
  <si>
    <t>ZVLÁŠTNÍ VYBAVENÍ VÝHYBEK, TEPELNĚ OPRACOVANÝ JAZYK S OPORNICÍ 49 E1 PRO TVAR 1:11-300</t>
  </si>
  <si>
    <t>ZVLÁŠTNÍ VYBAVENÍ VÝHYBEK, ČELISŤOVÝ ZÁVĚR</t>
  </si>
  <si>
    <t>75C871</t>
  </si>
  <si>
    <t>Kolejová propojka výhybková - dodávka</t>
  </si>
  <si>
    <t>75C872</t>
  </si>
  <si>
    <t>Kolejová propojka výhybková - montáž</t>
  </si>
  <si>
    <t>549R11</t>
  </si>
  <si>
    <t>PRVNÍ BROUŠENÍ  VÝHYBEK</t>
  </si>
  <si>
    <t>SVAR KOLEJNIC (STEJNÉHO TVARU) 60 E2, R 65 JEDNOTLIVĚ</t>
  </si>
  <si>
    <t>SVAR KOLEJNIC (STEJNÉHO TVARU) 60 E2, R 65 SPOJITĚ</t>
  </si>
  <si>
    <t>SVAR KOLEJNIC (STEJNÉHO TVARU) 49 E1, T JEDNOTLIVĚ</t>
  </si>
  <si>
    <t>SVAR KOLEJNIC (STEJNÉHO TVARU) 49 E1, T SPOJITĚ</t>
  </si>
  <si>
    <t>5493R1</t>
  </si>
  <si>
    <t>Zřízení bezsykové koleje v koleji</t>
  </si>
  <si>
    <t>5493R2</t>
  </si>
  <si>
    <t>Zřízení bezstykové koleje ve výhybce</t>
  </si>
  <si>
    <t>PRAŽCOVÁ KOTVA V NOVĚ ZŘIZOVANÉ KOLEJI</t>
  </si>
  <si>
    <t>ŘEZÁNÍ KOLEJNIC BEZ OHLEDU NA TVAR</t>
  </si>
  <si>
    <t>SMĚROVÉ A VÝŠKOVÉ VYROVNÁNÍ KOLEJE NA PRAŽCÍCH BETONOVÝCH DO 0,05 M</t>
  </si>
  <si>
    <t>SMĚROVÉ A VÝŠKOVÉ VYROVNÁNÍ KOLEJE NA PRAŽCÍCH DŘEVĚNÝCH DO 0,05 M</t>
  </si>
  <si>
    <t>SMĚROVÉ A VÝŠKOVÉ VYROVNÁNÍ VÝHYBKOVÉ KONSTRUKCE NA PRAŽCÍCH BETONOVÝCH DO 0,05 M</t>
  </si>
  <si>
    <t>SMĚROVÉ A VÝŠKOVÉ VYROVNÁNÍ VÝHYBKOVÉ KONSTRUKCE NA PRAŽCÍCH DŘEVĚNÝCH DO 0,05 M</t>
  </si>
  <si>
    <t>VÝMĚNA UPEVNĚNÍ (ŠROUBŮ, SPON, SVĚREK, KROUŽKŮ) PRUŽNÉHO</t>
  </si>
  <si>
    <t>VÝMĚNA PODLOŽEK POD KOLEJNICEMI</t>
  </si>
  <si>
    <t>DRÁŽNÍ STEZKY Z DRTI TL. DO 50 MM</t>
  </si>
  <si>
    <t>M2</t>
  </si>
  <si>
    <t>KILOMETROVNÍK</t>
  </si>
  <si>
    <t>HEKTOMETROVNÍK</t>
  </si>
  <si>
    <t>NÁMEZNÍK</t>
  </si>
  <si>
    <t>NÁVĚST "KONEC NÁSTUPIŠTĚ"</t>
  </si>
  <si>
    <t>SKLONOVNÍK</t>
  </si>
  <si>
    <t>NÁVĚST "POSUN ZAKÁZÁN"</t>
  </si>
  <si>
    <t>R</t>
  </si>
  <si>
    <t>Hraničník</t>
  </si>
  <si>
    <t>SLOUPEK DN 60 PRO NÁVĚST</t>
  </si>
  <si>
    <t>ZAJIŠŤOVACÍ ZNAČKA KONZOLOVÁ (K) VČETNĚ OCELOVÉHO SLOUPKU</t>
  </si>
  <si>
    <t>Odstranění kolejového lože a drážních stezek</t>
  </si>
  <si>
    <t>Odstranění kolejového lože a drážních stezek - odvoz na recyklaci</t>
  </si>
  <si>
    <t>m3km</t>
  </si>
  <si>
    <t>Odstranění kolejového lože a drážních stezek - odvoz na skládku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</si>
  <si>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</si>
  <si>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</si>
  <si>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T.KM</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</si>
  <si>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</si>
  <si>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</si>
  <si>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Demontáž výhybkové konstrukce na dřevěných pražcích do kolejových polí s odvozem na montážní základnu s následným rozebráním</t>
  </si>
  <si>
    <t>Demontáž výhybkové konstrukce na dřevěných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</si>
  <si>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</si>
  <si>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</si>
  <si>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námezníku</t>
  </si>
  <si>
    <t>Demontáž námezníku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</si>
  <si>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</si>
  <si>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</si>
  <si>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</si>
  <si>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</si>
  <si>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Odstranění zarážedla kolejnicového</t>
  </si>
  <si>
    <t>Odstranění zarážedla kolejnicového - odvoz (na likvidaci odpadů nebo jiné určené místo)</t>
  </si>
  <si>
    <t>zařízení staveniště, zřízení provoz, demontáž</t>
  </si>
  <si>
    <t>029111R</t>
  </si>
  <si>
    <t>Vytyčení inženýrských sítí</t>
  </si>
  <si>
    <t>kpl</t>
  </si>
  <si>
    <t>POPLATKY ZA LIKVIDACŮ ODPADŮ NEKONTAMINOVANÝCH - 17 05 04 VYTĚŽENÉ ZEMINY A HORNINY -  I. TŘÍDA TĚŽITELNOSTI</t>
  </si>
  <si>
    <t>Hloubené vykopávky, rýh, tř. horniny I, dle ČSN 73 6133, odvoz do 20km</t>
  </si>
  <si>
    <t>Hloubené vykopávky, rýh, tř. horniny I, dle ČSN 736133,  příplatek za další 1km</t>
  </si>
  <si>
    <t>Úprava pláne se zhut. tr I</t>
  </si>
  <si>
    <t>Odkopávky a prokopávky komunikací, drah a ploch, tř. horniny I dle ČSN 73 6133 odvoz do 20km</t>
  </si>
  <si>
    <t>Odkopávky a prokopávky, příplatek za další 1 km</t>
  </si>
  <si>
    <t>Základy, polštáře pod základy, z kameniva těženého</t>
  </si>
  <si>
    <t>Základy z prostého betonu, do C16/20 (B20 - zn 250)</t>
  </si>
  <si>
    <t>Úprava podloží, sanační žebra, opláštění z geotextílie</t>
  </si>
  <si>
    <t>Základy, polštáře pod základy, z kameniva drceného</t>
  </si>
  <si>
    <t>ZŘÍZENÍ KONSTRUKČNÍ VRSTVY TĚLESA ŽELEZNIČNÍHO SPODKU ZE ŠTĚRKODRTI NOVÉ</t>
  </si>
  <si>
    <t>ZŘÍZENÍ KONSTRUKČNÍ VRSTVY TĚLESA ŽELEZNIČNÍHO SPODKU ZE ZEMINY ZLEPŠENÉ (STABILIZOVANÉ) VÁPNO- CEMENTEM</t>
  </si>
  <si>
    <t>Potrubí z trub plastických (PVC,PE,PP), drenážní, DN do 200, do rýhy děrované</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</si>
  <si>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</si>
  <si>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</si>
  <si>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</si>
  <si>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</si>
  <si>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Přeložení podzemních sítí</t>
  </si>
  <si>
    <t>Položka obsahuje - dodávku a uložení materiálu štěrkového lože po pokládce kolejového roštu. Položka neobsahuje- X. Měrná jednotka - m3. Způsob měření: plocha štěrkového lože v příslušném profilu po odečtení plochy štěrkového lože podkladní vrstvy štěrkového lože pro pokládku koleje (úroveň pro pokládku 5 cm pod spodní plochu pražce). Hlavní materiál:přírodní drcené kamenivo frakce 32/63 BII</t>
  </si>
  <si>
    <t>1. Položka obsahuje:–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měření:Kusem se rozumí kompletní výhybka nebo výhybková konstrukce.</t>
  </si>
  <si>
    <t>1. Položka obsahuje:– ověření kvality vyzískaných materiálů s případnou regenerací do předpisového stavu–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t>
  </si>
  <si>
    <t>(Položka je příplatkovou k položkám výhybek a nelze ji použít samostatně.)1. Položka obsahuje:– žlabové provedení výhybkových pražců včetně veškerých nákladů s tímto spojených2. Položka neobsahuje:– stavěcí a přestavné zařízení včetně táhel3. Způsob měření:Udává se počet sad, které se skládají z předepsaných dílů, jež tvoří požadovaný celek.</t>
  </si>
  <si>
    <t>1. Položka obsahuje:–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</si>
  <si>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1. Položka obsahuje:– náhradu standardní výhybkové kolejnice za přechodovou požadovaných profilů ve výrobním závodě výhybkové konstrukce včetně potřebných úprav a veškerých nákladů s tímto spojených2. Položka neobsahuje: X3. Způsob měření:Udává se počet kusů přechodové kolejnice libovolné délky. Ve výhybce jsou tyto kolejnice zpravidla v párech.</t>
  </si>
  <si>
    <t>1. Položka obsahuje:– zpracování výrobní dokumentace transformované výhybky– veškeré vícenáklady na výrobu obloukové výhybky oproti standardní2. Položka neobsahuje: X3. Způsob měření:Udává se počet kusů kompletní konstrukce nebo práce.</t>
  </si>
  <si>
    <t>1. Položka obsahuje:– dodání a montáž válečkové dotlačovací stoličky2. Položka neobsahuje: X3. Způsob měření:Udává se počet kusů kompletní konstrukce nebo práce.</t>
  </si>
  <si>
    <t>(Položka je příplatkovou k položkám výhybek a nelze ji použít samostatně.)1. Položka obsahuje:–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</si>
  <si>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1. Položka obsahuje:– dodání a montáž čelisťového závěru2. Položka neobsahuje: X3. Způsob měření:Udává se počet kusů kompletní konstrukce nebo práce.</t>
  </si>
  <si>
    <t>1. Položka obsahuje:- dodání kolejnicové propojky. Položka neobsahuje: X3. Způsob měření:Udává se počet kusů kompletní konstrukce nebo práce.</t>
  </si>
  <si>
    <t>1. Položka obsahuje:- montáž kolejnicové propojky. Položka neobsahuje: X3. Způsob měření:Udává se počet kusů kompletní konstrukce nebo práce.</t>
  </si>
  <si>
    <t>1. Položka obsahuje:- přípravné práce, zejména odstraňování překážek v koleji a výhybce, např. odstranění kolejových propojek, ukolejnění ap.- vlastní broušení a související práce a materiál, např. brusivo- dokončovací práce, zejména zpětná montáž odstraněného zařízení, např. kolejových propojek, ukolejnění ap.- dopravu brousící soupravy a doprovodných vozů na místo broušení a zpět- příplatky za ztížené podmínky při práci v koleji, např. překážky po stranách koleje, práci v tunelu ap.2. Položka neobsahuje: X3. Způsob měření: Výhybka = kus</t>
  </si>
  <si>
    <t>1. Položka obsahuje:– dodávku a uložení vyměňovaného materiálu, ať nového, regenerovaného nebo vyzískaného– případné doplnění ostatního drobného kolejiva– naložení a odvoz demontovaného materiálu do skladu nebo na likvidaci– příplatky za ztížené podmínky při práci v koleji, např. překážky po stranách koleje, práci v tunelu ap.2. Položka neobsahuje: X3. Způsob měření:Udává se vždy pár, tj. po dvou kusech úložných ploch kolejnice na každém pražci.</t>
  </si>
  <si>
    <t>1. Položka obsahuje:– dodávku a uložení vyměňovaného materiálu, ať nového, regenerovaného nebo vyzískaného– případné doplnění ostatního drobného kolejiva– naložení a odvoz demontovaného materiálu do skladu nebo na likvidaci– příplatky za ztížené podmínky při práci v koleji, např. překážky po stranách koleje, práci v tunelu ap.2. Položka neobsahuje:– poplatek za likvidaci odpadů (nacení se dle SSD 0)3. Způsob měření:Udává se vždy pár, tj. po dvou kusech úložných ploch kolejnice na každém pražci.</t>
  </si>
  <si>
    <t>1. Položka obsahuje:– kompletní provedení konstrukce s dodáním materiálu– urovnání povrchu do předepsaného tvaru, případně i ruční hutnění a výplň nerovností a prohlubní– zhutnění na předepsanou míru bez ohledu na způsob provádění– příplatky za ztížené podmínky vyskytující se při zřízení drážních stezek, např. za překážky na straně koleje ap.2. Položka neobsahuje:– výplň pod drážní stezkou mezi kolejovým ložem sousedních kolejí, nacení se položkami ve sd 513. Způsob měření:Měří se horní pochozí plocha bez ohledu na tvar dosypávek pod drážní stezkou.</t>
  </si>
  <si>
    <t>1. Položka obsahuje:- dodání a montáž. Položka neobsahuje: X3. Způsob měření:Udává se počet kusů kompletní konstrukce nebo práce.</t>
  </si>
  <si>
    <t>1. Položka obsahuje:– odstranění kolejového lože ručně nebo mechanizací, a to po nebo bez sejmutí kolejového roštu– příplatky za ztížené podmínky při práci v kolejišti, např. za překážky na straně koleje apod.– naložení vybouraného materiálu na dopravní prostředek2. Položka neobsahuje:– odvoz vybouraného materiálu do skladu nebo na likvidaci– poplatky za likvidaci odpadů, nacení se položkami ze ssd 03. Způsob měření:Měří se metry krychlové odtěženého kolejového lože v ulehlém (původním) stavu.</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</si>
  <si>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vytěženého v rostlém (původním) stavu nebo vybouraného materiálu a jednotlivých vzdáleností v kilometrech.</t>
  </si>
  <si>
    <t>1. Položka obsahuje:– uvolnění kolejového roštu výhybkové konstrukce z kolejového lože– odstranění kolejnicových propojek, uzemnění a jiného vybavení– případné rozřezání kolejového roštu výhybkové konstrukce– úplné rozebrání výhybkové konstrukce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rozvinutá délka výhybkové konstrukce ve všech větvcích dle ČSN 73 6360, tj. v ose koleje.</t>
  </si>
  <si>
    <t>položka zahrnuje úpravu pláně včetně vyrovnání výškových rozdílů. Míru zhutnění určuje projekt</t>
  </si>
  <si>
    <t>V případě nutného přeložení inženýrských sítí kompletní provedení. Odkrytí vedení, výkop nové rýhy, zpětné uložení, zásyp. Včetně případné dodávky materiálu.</t>
  </si>
  <si>
    <r>
      <t>Délka koleje na dřevěných pražcích x rozdělení x hmotnost dřevěného pražce + hmotnost pražců z výhybek 992,3*1,64*0,1+146,5=</t>
    </r>
    <r>
      <rPr>
        <b/>
        <sz val="8"/>
        <color theme="1"/>
        <rFont val="MS Sans Serif"/>
        <family val="2"/>
        <charset val="238"/>
      </rPr>
      <t>309,2372</t>
    </r>
  </si>
  <si>
    <r>
      <t>18*0,056+2*0,397+8*0,157+103*0,068=</t>
    </r>
    <r>
      <rPr>
        <b/>
        <sz val="8"/>
        <color theme="1"/>
        <rFont val="MS Sans Serif"/>
        <family val="2"/>
        <charset val="238"/>
      </rPr>
      <t>10,0620</t>
    </r>
  </si>
  <si>
    <r>
      <t>v.č. 10, 16, 20, 3=</t>
    </r>
    <r>
      <rPr>
        <b/>
        <sz val="8"/>
        <color theme="1"/>
        <rFont val="MS Sans Serif"/>
        <family val="2"/>
        <charset val="238"/>
      </rPr>
      <t>3,0000</t>
    </r>
  </si>
  <si>
    <r>
      <t>kolíkové propojky jazykové a srdcovkové 36+36=</t>
    </r>
    <r>
      <rPr>
        <b/>
        <sz val="8"/>
        <color theme="1"/>
        <rFont val="MS Sans Serif"/>
        <family val="2"/>
        <charset val="238"/>
      </rPr>
      <t>72,0000</t>
    </r>
  </si>
  <si>
    <t>Kolejová propojka výhybková</t>
  </si>
  <si>
    <r>
      <t>36=</t>
    </r>
    <r>
      <rPr>
        <b/>
        <sz val="8"/>
        <color theme="1"/>
        <rFont val="MS Sans Serif"/>
        <family val="2"/>
        <charset val="238"/>
      </rPr>
      <t>36,0000</t>
    </r>
  </si>
  <si>
    <r>
      <t>50+84-36=</t>
    </r>
    <r>
      <rPr>
        <b/>
        <sz val="8"/>
        <color theme="1"/>
        <rFont val="MS Sans Serif"/>
        <family val="2"/>
        <charset val="238"/>
      </rPr>
      <t>98,0000</t>
    </r>
  </si>
  <si>
    <r>
      <t>72=</t>
    </r>
    <r>
      <rPr>
        <b/>
        <sz val="8"/>
        <color theme="1"/>
        <rFont val="MS Sans Serif"/>
        <family val="2"/>
        <charset val="238"/>
      </rPr>
      <t>72,0000</t>
    </r>
  </si>
  <si>
    <r>
      <t>110+168-72=</t>
    </r>
    <r>
      <rPr>
        <b/>
        <sz val="8"/>
        <color theme="1"/>
        <rFont val="MS Sans Serif"/>
        <family val="2"/>
        <charset val="238"/>
      </rPr>
      <t>206,0000</t>
    </r>
  </si>
  <si>
    <r>
      <t>Rozvinutá délka výhybek dle tabulky montáží výhybek + výběhy do stávající koleje 978,477+(18*50)=</t>
    </r>
    <r>
      <rPr>
        <b/>
        <sz val="8"/>
        <color theme="1"/>
        <rFont val="MS Sans Serif"/>
        <family val="2"/>
        <charset val="238"/>
      </rPr>
      <t>1878,4770</t>
    </r>
  </si>
  <si>
    <r>
      <t>V úsecích přechodů tvarů kolejnic (S49/UIC a S49/R) pražcové kotvy na každém druhém pražci 12*50*1,68/2=</t>
    </r>
    <r>
      <rPr>
        <b/>
        <sz val="8"/>
        <color theme="1"/>
        <rFont val="MS Sans Serif"/>
        <family val="2"/>
        <charset val="238"/>
      </rPr>
      <t>504,0000</t>
    </r>
  </si>
  <si>
    <r>
      <t>Řezání kolejnic při vkládání LIS (30+30)*4=</t>
    </r>
    <r>
      <rPr>
        <b/>
        <sz val="8"/>
        <color theme="1"/>
        <rFont val="MS Sans Serif"/>
        <family val="2"/>
        <charset val="238"/>
      </rPr>
      <t>240,0000</t>
    </r>
  </si>
  <si>
    <r>
      <t>hmotnost pražců z výhybek x 40km 146,5*40=</t>
    </r>
    <r>
      <rPr>
        <b/>
        <sz val="8"/>
        <color theme="1"/>
        <rFont val="MS Sans Serif"/>
        <family val="2"/>
        <charset val="238"/>
      </rPr>
      <t>5860,0000</t>
    </r>
  </si>
  <si>
    <r>
      <t>Délka koleje na dřevěných pražcích x rozdělení x hmotnost dřevěného pražce x vzdálenost 992,3*1,64*0,1*40=</t>
    </r>
    <r>
      <rPr>
        <b/>
        <sz val="8"/>
        <color theme="1"/>
        <rFont val="MS Sans Serif"/>
        <family val="2"/>
        <charset val="238"/>
      </rPr>
      <t>6509,4880</t>
    </r>
  </si>
  <si>
    <r>
      <t>2xKilometrovník + 8 x hektometrovník x vzdálenost (2*0,397+8*0,157)*25=</t>
    </r>
    <r>
      <rPr>
        <b/>
        <sz val="8"/>
        <color theme="1"/>
        <rFont val="MS Sans Serif"/>
        <family val="2"/>
        <charset val="238"/>
      </rPr>
      <t>51,2500</t>
    </r>
  </si>
  <si>
    <r>
      <t>18*0,056*25=</t>
    </r>
    <r>
      <rPr>
        <b/>
        <sz val="8"/>
        <color theme="1"/>
        <rFont val="MS Sans Serif"/>
        <family val="2"/>
        <charset val="238"/>
      </rPr>
      <t>25,2000</t>
    </r>
  </si>
  <si>
    <r>
      <t>7*0,050*25=</t>
    </r>
    <r>
      <rPr>
        <b/>
        <sz val="8"/>
        <color theme="1"/>
        <rFont val="MS Sans Serif"/>
        <family val="2"/>
        <charset val="238"/>
      </rPr>
      <t>8,7500</t>
    </r>
  </si>
  <si>
    <r>
      <t>103*0,068*25=</t>
    </r>
    <r>
      <rPr>
        <b/>
        <sz val="8"/>
        <color theme="1"/>
        <rFont val="MS Sans Serif"/>
        <family val="2"/>
        <charset val="238"/>
      </rPr>
      <t>175,1000</t>
    </r>
  </si>
  <si>
    <r>
      <t>výkop rýhy + výkop na SO 01-13-01 + výkop sanace výhybek 973,8*1,85+301,58*1,85+2458,90*1,85=</t>
    </r>
    <r>
      <rPr>
        <b/>
        <sz val="8"/>
        <color theme="1"/>
        <rFont val="MS Sans Serif"/>
        <family val="2"/>
        <charset val="238"/>
      </rPr>
      <t>6908,4180</t>
    </r>
  </si>
  <si>
    <r>
      <t>Viz tab. trativodů 973,8=</t>
    </r>
    <r>
      <rPr>
        <b/>
        <sz val="8"/>
        <color theme="1"/>
        <rFont val="MS Sans Serif"/>
        <family val="2"/>
        <charset val="238"/>
      </rPr>
      <t>973,8000</t>
    </r>
  </si>
  <si>
    <r>
      <t>Odvoz celkem 30km 30-20 10*(973,8)=</t>
    </r>
    <r>
      <rPr>
        <b/>
        <sz val="8"/>
        <color theme="1"/>
        <rFont val="MS Sans Serif"/>
        <family val="2"/>
        <charset val="238"/>
      </rPr>
      <t>9738,0000</t>
    </r>
  </si>
  <si>
    <r>
      <t>úprava pláně kolej na betonových pražcích+kolej na dřevěných pražcích+ rozvinutá délka výhybek x šířka (2025,262+402,53+1315,244)*5=</t>
    </r>
    <r>
      <rPr>
        <b/>
        <sz val="8"/>
        <color theme="1"/>
        <rFont val="MS Sans Serif"/>
        <family val="2"/>
        <charset val="238"/>
      </rPr>
      <t>18715,1800</t>
    </r>
  </si>
  <si>
    <r>
      <t>SO 0-13-01 + SANACE pod výhybkami 301,58+2458,90=</t>
    </r>
    <r>
      <rPr>
        <b/>
        <sz val="8"/>
        <color theme="1"/>
        <rFont val="MS Sans Serif"/>
        <family val="2"/>
        <charset val="238"/>
      </rPr>
      <t>2760,4800</t>
    </r>
  </si>
  <si>
    <r>
      <t>Celkem 30km 2760,4800*10=</t>
    </r>
    <r>
      <rPr>
        <b/>
        <sz val="8"/>
        <color theme="1"/>
        <rFont val="MS Sans Serif"/>
        <family val="2"/>
        <charset val="238"/>
      </rPr>
      <t>27604,8000</t>
    </r>
  </si>
  <si>
    <r>
      <t>Podsyp (štěrkopísek) pod podkladní beton trativodu 29=</t>
    </r>
    <r>
      <rPr>
        <b/>
        <sz val="8"/>
        <color theme="1"/>
        <rFont val="MS Sans Serif"/>
        <family val="2"/>
        <charset val="238"/>
      </rPr>
      <t>29,0000</t>
    </r>
  </si>
  <si>
    <r>
      <t>Podkladní beton pod trativodní potrubí 58=</t>
    </r>
    <r>
      <rPr>
        <b/>
        <sz val="8"/>
        <color theme="1"/>
        <rFont val="MS Sans Serif"/>
        <family val="2"/>
        <charset val="238"/>
      </rPr>
      <t>58,0000</t>
    </r>
  </si>
  <si>
    <r>
      <t>Opláštění trativodní rýhy 4701=</t>
    </r>
    <r>
      <rPr>
        <b/>
        <sz val="8"/>
        <color theme="1"/>
        <rFont val="MS Sans Serif"/>
        <family val="2"/>
        <charset val="238"/>
      </rPr>
      <t>4701,0000</t>
    </r>
  </si>
  <si>
    <r>
      <t>Vyústění trativodů 2 kusy 2*(2*2*0,2)=</t>
    </r>
    <r>
      <rPr>
        <b/>
        <sz val="8"/>
        <color theme="1"/>
        <rFont val="MS Sans Serif"/>
        <family val="2"/>
        <charset val="238"/>
      </rPr>
      <t>1,6000</t>
    </r>
  </si>
  <si>
    <r>
      <t>SO 01-13-01 + Sanace pod výhybkami 118,01+1070,66=</t>
    </r>
    <r>
      <rPr>
        <b/>
        <sz val="8"/>
        <color theme="1"/>
        <rFont val="MS Sans Serif"/>
        <family val="2"/>
        <charset val="238"/>
      </rPr>
      <t>1188,6700</t>
    </r>
  </si>
  <si>
    <r>
      <t>SO 01-13-01 + Sanace pod výhybkami 131,12+1088,32=</t>
    </r>
    <r>
      <rPr>
        <b/>
        <sz val="8"/>
        <color theme="1"/>
        <rFont val="MS Sans Serif"/>
        <family val="2"/>
        <charset val="238"/>
      </rPr>
      <t>1219,4400</t>
    </r>
  </si>
  <si>
    <r>
      <t>Viz tab. trativodů 1153=</t>
    </r>
    <r>
      <rPr>
        <b/>
        <sz val="8"/>
        <color theme="1"/>
        <rFont val="MS Sans Serif"/>
        <family val="2"/>
        <charset val="238"/>
      </rPr>
      <t>1153,0000</t>
    </r>
  </si>
  <si>
    <r>
      <t>viz. tabulka trativodů 38=</t>
    </r>
    <r>
      <rPr>
        <b/>
        <sz val="8"/>
        <color theme="1"/>
        <rFont val="MS Sans Serif"/>
        <family val="2"/>
        <charset val="238"/>
      </rPr>
      <t>38,0000</t>
    </r>
  </si>
  <si>
    <r>
      <t>38=</t>
    </r>
    <r>
      <rPr>
        <b/>
        <sz val="8"/>
        <color theme="1"/>
        <rFont val="MS Sans Serif"/>
        <family val="2"/>
        <charset val="238"/>
      </rPr>
      <t>38,0000</t>
    </r>
  </si>
  <si>
    <r>
      <t>Délka trativodu x plocha řezu obetonování bez podkladního betonu 0,1m + kompletní obetonování v překopech 1153*0,045+143,601*0,3=</t>
    </r>
    <r>
      <rPr>
        <b/>
        <sz val="8"/>
        <color theme="1"/>
        <rFont val="MS Sans Serif"/>
        <family val="2"/>
        <charset val="238"/>
      </rPr>
      <t>94,9653</t>
    </r>
  </si>
  <si>
    <r>
      <t>Vyústění trativodů 2 kusy 2*(2*2)=</t>
    </r>
    <r>
      <rPr>
        <b/>
        <sz val="8"/>
        <color theme="1"/>
        <rFont val="MS Sans Serif"/>
        <family val="2"/>
        <charset val="238"/>
      </rPr>
      <t>8,0000</t>
    </r>
  </si>
  <si>
    <r>
      <t>V případě potřeby přeložení kanalizace, vody, vedení ČEZ ICT, ČEZ, vedení ČD Telematika 16+18+14+23+17=</t>
    </r>
    <r>
      <rPr>
        <b/>
        <sz val="8"/>
        <color theme="1"/>
        <rFont val="MS Sans Serif"/>
        <family val="2"/>
        <charset val="238"/>
      </rPr>
      <t>88,0000</t>
    </r>
  </si>
  <si>
    <t>SO 01-11-01</t>
  </si>
  <si>
    <t>RYCHLOSTNÍK "3" - TERČ</t>
  </si>
  <si>
    <t>NÁVĚST "ZKRÁCENÁ VZDÁLENOST"</t>
  </si>
  <si>
    <t>52A312</t>
  </si>
  <si>
    <t>KOLEJ 49 E1 REGENEROVANÁ, ROZD. "U", BEZSTYKOVÁ, PR. DŘ., UP. Pružné</t>
  </si>
  <si>
    <r>
      <t>Demontáž kolejí na betonových pražcích. 2957,2 m rozdělení "d", hmotnost pražce á 272kg. 2957,2*1,64*0,272=</t>
    </r>
    <r>
      <rPr>
        <b/>
        <sz val="8"/>
        <color theme="1"/>
        <rFont val="MS Sans Serif"/>
        <family val="2"/>
        <charset val="238"/>
      </rPr>
      <t>1319,1478</t>
    </r>
  </si>
  <si>
    <r>
      <t>(Délka demontované koleje na betonových pražcích + Délka demontované kolejí na dřevěných pražcích )x rozdělení x 2 x hmotnost PE podložky + hmotnost PE podložek z demontovaných výhybek. (2957,2+992,3)*1,64*2*0,00009+0,20214=</t>
    </r>
    <r>
      <rPr>
        <b/>
        <sz val="8"/>
        <color theme="1"/>
        <rFont val="MS Sans Serif"/>
        <family val="2"/>
        <charset val="238"/>
      </rPr>
      <t>1,3680</t>
    </r>
  </si>
  <si>
    <r>
      <t>(Délka demontované koleje na betonových pražcích + Délka demontované kolejí na dřevěných pražcích )x rozdělení x 2 x hmotnost pryžové podložky + hmotnost PE podložek z demontovaných výhybek. (2957,2+992,3)*1,64*2*0,000163+0,366098=</t>
    </r>
    <r>
      <rPr>
        <b/>
        <sz val="8"/>
        <color theme="1"/>
        <rFont val="MS Sans Serif"/>
        <family val="2"/>
        <charset val="238"/>
      </rPr>
      <t>2,4777</t>
    </r>
  </si>
  <si>
    <r>
      <t>Kolej číslo 1 výhybka 6 - 14 230,202m, Kolej číslo 2 za výhybka 7 - 18; 304,193m. (230,202+304,193)*2,641=</t>
    </r>
    <r>
      <rPr>
        <b/>
        <sz val="8"/>
        <color theme="1"/>
        <rFont val="MS Sans Serif"/>
        <family val="2"/>
        <charset val="238"/>
      </rPr>
      <t>1411,3372</t>
    </r>
  </si>
  <si>
    <r>
      <t>Naložení a odvoz odpadu ze strojního čištění štěrkového lože 1411,3372*0,3=</t>
    </r>
    <r>
      <rPr>
        <b/>
        <sz val="8"/>
        <color theme="1"/>
        <rFont val="MS Sans Serif"/>
        <family val="2"/>
        <charset val="238"/>
      </rPr>
      <t>423,4012</t>
    </r>
  </si>
  <si>
    <r>
      <t>Celkem 30km. 30 - 20 x m3. 10*423,4012=</t>
    </r>
    <r>
      <rPr>
        <b/>
        <sz val="8"/>
        <color theme="1"/>
        <rFont val="MS Sans Serif"/>
        <family val="2"/>
        <charset val="238"/>
      </rPr>
      <t>4234,0120</t>
    </r>
  </si>
  <si>
    <r>
      <t>Výměna kompletů Skl 14 (pár = dvě úložné plochy na pražci tj. čtyři komplety) v místě strojního čištění (230,202+304,193)*1,68+(1-0,7836)=</t>
    </r>
    <r>
      <rPr>
        <b/>
        <sz val="8"/>
        <color theme="1"/>
        <rFont val="MS Sans Serif"/>
        <family val="2"/>
        <charset val="238"/>
      </rPr>
      <t>898,0000</t>
    </r>
  </si>
  <si>
    <r>
      <t>(992,3*3,0965+2957,2*3,537+1450+1830*0,3)=</t>
    </r>
    <r>
      <rPr>
        <b/>
        <sz val="8"/>
        <color theme="1"/>
        <rFont val="MS Sans Serif"/>
        <family val="2"/>
        <charset val="238"/>
      </rPr>
      <t>15531,2734</t>
    </r>
  </si>
  <si>
    <r>
      <t>Recyklace do 15 km (992,3*3,0965+2957,2*3,537+1450+1830*0,3)*15=</t>
    </r>
    <r>
      <rPr>
        <b/>
        <sz val="8"/>
        <color theme="1"/>
        <rFont val="MS Sans Serif"/>
        <family val="2"/>
        <charset val="238"/>
      </rPr>
      <t>232969,1002</t>
    </r>
  </si>
  <si>
    <t>Demontáž kolejí na betonových pražcích. 2957,2 m rozdělení "d", hmotnost pražce á 272kg.  Vzdálenost 25km.   2957,2*1,64*0,272*25=32978,6944</t>
  </si>
  <si>
    <t>V.Č.26 1=1,0000</t>
  </si>
  <si>
    <t>v.č. 18, 19, 21,28 101 5=5,0000</t>
  </si>
  <si>
    <t>53932C</t>
  </si>
  <si>
    <t>ZVLÁŠTNÍ VYBAVENÍ VÝHYBEK, TEPELNĚ OPRACOVANÝ JAZYK S OPORNICÍ 49 E1 PRO TVAR 1:12-500</t>
  </si>
  <si>
    <t>sada</t>
  </si>
  <si>
    <t>POPLATKY ZA LIKVIDACŮ ODPADŮ NEBEZPEČNÝCH - 17 05 07*  LOKÁLNĚ ZNEČIŠTĚNÝ ŠTĚRK A ZEMINA Z KOLEJIŠTĚ (VÝHYBKY)</t>
  </si>
  <si>
    <t>t</t>
  </si>
  <si>
    <t>z výhybek 18*15*1,85=499,5000</t>
  </si>
  <si>
    <t>Skládka  do 15 km (992,3*3,0965+2957,2*3,537+1450+1830*0,3)*0,5*15+270*50=129984,5501</t>
  </si>
  <si>
    <t>Odpad ze štěrkového lože. Viz tabulky demontáží kolejí a výhybek + odpad ze strojního čištění    15531,2734*0,5*1,85+1411,3372*0,3*1,85=15149,7200</t>
  </si>
  <si>
    <t>Kolej na betonových pražcích x profil zapuštěného kolejového lože + kolej na dřevěných pražcích x profil zapuštěného štěrkového lože + objem štěrkového lože ve výhybkách- recyklát  2026*3,537+403*3,0965+1642-7765,6367=2290,2148</t>
  </si>
  <si>
    <t>KOLEJOVÉ LOŽE - ZŘÍZENÍ Z KAMENIVA HRUBÉHO RECYKLOVANÉHO</t>
  </si>
  <si>
    <t>1. Položka obsahuje:– dodávku a osazení panelů– urovnání povrchu podkladu živičnou směsí– vyčištění spar mezi panely stlačeným vzduchem a jejich výplň zálivkou2. Položka neobsahuje:– případné doplnění lože novým materiálem, vykazuje se položkou 513550– případné prolití kolejového lože pryskyřicí, naceňuje se položkou 5150003. Způsob měření:Měří se metr krychlový kolejového lože v projektovaném profilu.</t>
  </si>
  <si>
    <t>15531,2734*0,5=7765,6367</t>
  </si>
  <si>
    <t>Doplnění štěrku po čištění štěrkového lože 30% + doplnění štěrku při propracování koleje po strojním čištění 0,054m3/m + doplnění štěrku do nově zřizovaných výhybek a kolejí a směrových úprav při propracování A  při směrových a výškových úpravách,   1411,3372*0,3+534,395*0,054+(4975,5+1152,14+355,644+678,15)*0,05497=845,9225</t>
  </si>
  <si>
    <t>Podle tabulky montáží kolejí     1047,51-146,31=901,2000</t>
  </si>
  <si>
    <t>Dle tab. montáže kolejí    81,77+64,54=146,3100</t>
  </si>
  <si>
    <t>Dle tabulky montáže kolejí 10,80*2=21,6000</t>
  </si>
  <si>
    <t>Dle tabulky montáže kolejí 52,97=52,9700</t>
  </si>
  <si>
    <t>Dle tabulky montáže kolejí 43,20*2=86,4000</t>
  </si>
  <si>
    <t>Dle tabulky montáží kolejí VČETNĚ ČIŠTĚNÍ A SMĚROVÝCH ÚPRAV+ výběhy do stávajícího stavu 4144,495+(18*50)=5044,4950</t>
  </si>
  <si>
    <t>3 podbití po strojním čištění + propracování koleje po strojním čištění po určitém časovém období (stanoví Správa Tratí) + SMĚROVÉ A VÝŠKOVÉ ÚPRAVY + propracování obnovovaných kolejí po určitém časovém období (určí správa Tratí)  (230,202+304,193)*3+(230,202+304,193)*1+662,86+2179,06=4979,5000</t>
  </si>
  <si>
    <t>Propracování obnovovaných kolejí po určitém časovém období (určí Správa Tratí)  + SMĚROVÉ A VÝŠKOVÉ ÚPRAVY  277,19+874,95=1152,1400</t>
  </si>
  <si>
    <t>Propracování obnovovaných výhybek po určitém časovém období (určí Správa Tratí)    49,846*3+62,391*2+81,324=355,6440</t>
  </si>
  <si>
    <t>Propracování obnovovaných výhybek po určitém časovém období (určí Správa Tratí) + SMĚROVÉ A VÝŠKOVÉ ÚPRAVY   39,287+53,608+49,846*9+62,391+74,25=678,1500</t>
  </si>
  <si>
    <t>KOLEJ 49 E1, ROZD. "U", BEZSTYKOVÁ, PR. BET. PODKLADNICOVÝ, UP. TUHÉ</t>
  </si>
  <si>
    <t>KOLEJ 49 E1, ROZD. "D", BEZSTYKOVÁ, PR. DŘ., UP. TUHÉ</t>
  </si>
  <si>
    <t>KOLEJ 49 E1, ROZD. "D", BEZSTYKOVÁ, PR. BET. VÝHYBKOVÝ KRÁTKÝ, UP. PRUŽNÉ</t>
  </si>
  <si>
    <t>KOLEJ 49 E1, ROZD. "D", BEZSTYKOVÁ, PR. BET. VÝHYBKOVÝ DLOUHÝ, UP. PRUŽNÉ</t>
  </si>
  <si>
    <t>KOLEJ 49 E1, ROZD. "D", BEZSTYKOVÁ, PR. BET. PODKLADNICOVÝ, UP. TUHÉ</t>
  </si>
  <si>
    <t>528RRR</t>
  </si>
  <si>
    <t>KOLEJ 49 E1, ROZD. "D", BEZSTYKOVÁ, PR. DŘ. VÝHYBKOVÝ KRÁTKÝ, UP. TUHÉ</t>
  </si>
  <si>
    <t>KOLEJ 49 E1, ROZD. "D", BEZSTYKOVÁ, PR. DŘ. VÝHYBKOVÝ DLOUHÝ, UP. TUHÉ</t>
  </si>
  <si>
    <t>52D211</t>
  </si>
  <si>
    <t>KOLEJ R 65 REGENEROVANÁ, ROZD. "D", BEZSTYKOVÁ, PR. DŘ., UP. TUHÉ</t>
  </si>
  <si>
    <t>52DRRR</t>
  </si>
  <si>
    <t>KOLEJ R 65 REGENEROVANÁ, ROZD. "D", BEZSTYKOVÁ, PR. DŘ.,VÝH. KRÁTKÝ,  UP. TUHÉ</t>
  </si>
  <si>
    <t>52DXXX</t>
  </si>
  <si>
    <t>KOLEJ R 65 REGENEROVANÁ, ROZD. "D", BEZSTYKOVÁ, PR. DŘ.,VÝH. DLOUHÝ,  UP. TUHÉ</t>
  </si>
  <si>
    <t>528AAA</t>
  </si>
  <si>
    <t>KOLEJ 49 E1, ROZD. "D", BEZSTYKOVÁ, UŽITÁ, PR. DŘ., UP. TUHÉ</t>
  </si>
  <si>
    <t>528BBB</t>
  </si>
  <si>
    <t>KOLEJ 49 E1, ROZD. "D", BEZSTYKOVÁ, UŽITÁ, PR. DŘ., VÝHYBKOVÉ, KRÁTKÉ,UP. TUHÉ</t>
  </si>
  <si>
    <t>528CCC</t>
  </si>
  <si>
    <t>KOLEJ 49 E1, ROZD. "D", BEZSTYKOVÁ, UŽITÁ, PR. DŘ., VÝHYBKOVÉ, DLOUHÉ, UP. TUHÉ</t>
  </si>
  <si>
    <t>N Á S T U P I Š T Ě  č. 2</t>
  </si>
  <si>
    <t>Díl:</t>
  </si>
  <si>
    <t>1</t>
  </si>
  <si>
    <t>Zemní práce</t>
  </si>
  <si>
    <t>SD</t>
  </si>
  <si>
    <t>18120</t>
  </si>
  <si>
    <t>ÚPRAVA PLÁNĚ SE ZHUTNĚNÍM V HORNINĚ TŘ. II</t>
  </si>
  <si>
    <t>P</t>
  </si>
  <si>
    <t>OTSKP_SPK13</t>
  </si>
  <si>
    <t>položka zahrnuje úpravu pláně včetně vyrovnání výškových rozdílů. Míru zhutnění určuje projekt.</t>
  </si>
  <si>
    <t>Viz výpočet výměr</t>
  </si>
  <si>
    <t>S</t>
  </si>
  <si>
    <t>Celkem za 1</t>
  </si>
  <si>
    <t>4</t>
  </si>
  <si>
    <t>Vodorovné konstrukce</t>
  </si>
  <si>
    <t>45131R</t>
  </si>
  <si>
    <t>PODKLADNÍ A VÝPLŇOVÉ VRSTVY Z PROSTÉHO BETONU C12/15</t>
  </si>
  <si>
    <t>- dodání  čerstvého  betonu  (betonové  směsi)  požadované  kvality,  jeho  uložení  do požadovaného tvaru při jakékoliv hustotě výztuže, konzistenci čerstvého betonu a způsobu hutnění, ošetření a ochranu betonu,_x000D_
- zhotovení nepropustného, mrazuvzdorného betonu a betonu požadované trvanlivosti a vlastností,_x000D_
- užití potřebných přísad a technologií výroby betonu,_x000D_
- zřízení pracovních a dilatačních spar, včetně potřebných úprav, výplně, vložek, opracování, očištění a ošetření,_x000D_
- bednění  požadovaných  konstr. (i ztracené) s úpravou  dle požadované  kvality povrchu betonu, včetně odbedňovacích a odskružovacích prostředků,_x000D_
- podpěrné  konstr. (skruže) a lešení všech druhů pro bednění, uložení čerstvého betonu, výztuže a doplňkových konstr., vč. požadovaných otvorů, ochranných a bezpečnostních opatření a základů těchto konstrukcí a lešení,_x000D_
- vytvoření kotevních čel, kapes, nálitků, a sedel,_x000D_
- zřízení  všech  požadovaných  otvorů, kapes, výklenků, prostupů, dutin, drážek a pod., vč. ztížení práce a úprav  kolem nich,_x000D_
- úpravy pro osazení výztuže, doplňkových konstrukcí a vybavení,_x000D_
- úpravy povrchu pro položení požadované izolace, povlaků a nátěrů, případně vyspravení,_x000D_
- ztížení práce u kabelových a injektážních trubek a ostatních zařízení osazovaných do betonu,_x000D_
- konstrukce betonových kloubů, upevnění kotevních prvků a doplňkových konstrukcí,_x000D_
- nátěry zabraňující soudržnost betonu a bednění,_x000D_
- výplň, těsnění  a tmelení spar a spojů,_x000D_
- opatření  povrchů  betonu  izolací  proti zemní vlhkosti v částech, kde přijdou do styku se zeminou nebo kamenivem,_x000D_
- případné zřízení spojovací vrstvy u základů,_x000D_
- úpravy pro osazení zařízení ochrany konstrukce proti vlivu bludných proudů</t>
  </si>
  <si>
    <t>63145R</t>
  </si>
  <si>
    <t>CEMENTOVÝ POTĚR TL DO 40MM BEZ VLOŽKY</t>
  </si>
  <si>
    <t>položka zahrnuje:_x000D_
- dodávku veškerého materiálu potřebného pro předepsanou úpravu v předepsané kvalitě_x000D_
- nutné vyspravení podkladu, případně zatření spar_x000D_
- položení vrstvy v předepsané tloušťce_x000D_
- potřebná lešení a podpěrné konstrukce</t>
  </si>
  <si>
    <t>Celkem za 4</t>
  </si>
  <si>
    <t>56</t>
  </si>
  <si>
    <t>Komunikace</t>
  </si>
  <si>
    <t>574B34</t>
  </si>
  <si>
    <t>ASFALTOVÝ BETON PRO OBRUSNÉ VRSTVY MODIFIK ACO 11+, 11S TL. 40MM</t>
  </si>
  <si>
    <t>- dodání směsi v požadované kvalitě_x000D_
- očištění podkladu_x000D_
- uložení směsi dle předepsaného technologického předpisu, zhutnění vrstvy v předepsané tloušťce_x000D_
- zřízení vrstvy bez rozlišení šířky, pokládání vrstvy po etapách, včetně pracovních spar a spojů_x000D_
- úpravu napojení, ukončení podél obrubníků, dilatačních zařízení, odvodňovacích proužků, odvodňovačů, vpustí, šachet a pod._x000D_
- nezahrnuje postřiky, nátěry_x000D_
- nezahrnuje těsnění podél obrubníků, dilatačních zařízení, odvodňovacích proužků, odvodňovačů, vpustí, šachet a pod.</t>
  </si>
  <si>
    <t>574A46</t>
  </si>
  <si>
    <t>ASFALTOVÝ BETON PRO OBRUSNÉ VRSTVY ACO 16+, 16S TL. 50MM</t>
  </si>
  <si>
    <t>56333</t>
  </si>
  <si>
    <t>VOZOVKOVÉ VRSTVY ZE ŠTĚRKODRTI TL. DO 150MM</t>
  </si>
  <si>
    <t>- dodání kameniva předepsané kvality a zrnitosti_x000D_
- rozprostření a zhutnění vrstvy v předepsané tloušťce_x000D_
- zřízení vrstvy bez rozlišení šířky, pokládání vrstvy po etapách_x000D_
- nezahrnuje postřiky, nátěry</t>
  </si>
  <si>
    <t>572222</t>
  </si>
  <si>
    <t>SPOJOVACÍ POSTŘIK Z MODIFIK ASFALTU DO 1,0KG/M2</t>
  </si>
  <si>
    <t>- dodání všech předepsaných materiálů pro postřiky v předepsaném množství_x000D_
- provedení dle předepsaného technologického předpisu_x000D_
- zřízení vrstvy bez rozlišení šířky, pokládání vrstvy po etapách_x000D_
- úpravu napojení, ukončení</t>
  </si>
  <si>
    <t>572224</t>
  </si>
  <si>
    <t>SPOJOVACÍ POSTŘIK Z MODIFIK EMULZE DO 1,0KG/M2</t>
  </si>
  <si>
    <t>Celkem za 56</t>
  </si>
  <si>
    <t>51</t>
  </si>
  <si>
    <t>Kolejové lože</t>
  </si>
  <si>
    <t>965010</t>
  </si>
  <si>
    <t xml:space="preserve">Odstranění kolejového lože a drážních stezek </t>
  </si>
  <si>
    <t>OTSKP_ZS13</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</si>
  <si>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</si>
  <si>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17160R</t>
  </si>
  <si>
    <t>ULOŽENÍ SYPANINY DO NÁSYPŮ Z HORNIN KAMENITÝCH SE ZHUTNĚNÍM</t>
  </si>
  <si>
    <t>položka zahrnuje:_x000D_
- kompletní provedení zemní konstrukce z vytěženého kol.lože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 a výplň jam a prohlubní v podloží_x000D_
- úprava, očištění, ochrana a zhutnění podloží_x000D_
- svahování, hutnění a uzavírání povrchů svahů_x000D_
- zřízení lavic na svazích_x000D_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</si>
  <si>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51400R</t>
  </si>
  <si>
    <t>Kolejové lože - úprava tvaru dle předpisu S3</t>
  </si>
  <si>
    <t>1. Položka obsahuje:
 – veškeré práce a materiál obsažený v názvu položky
2. Položka neobsahuje:
 – případné doplnění lože, vykazuje se položkami 5135x0
 – poplatek za likvidaci odpadů (nacení se dle SSD 0)
3. Způsob měření:
Měří se metr běžný kolejového lože ve stavu před úpravou.</t>
  </si>
  <si>
    <t>Celkem za 51</t>
  </si>
  <si>
    <t>8</t>
  </si>
  <si>
    <t>Trubní vedení</t>
  </si>
  <si>
    <t>89921</t>
  </si>
  <si>
    <t>VÝŠKOVÁ ÚPRAVA POKLOPŮ</t>
  </si>
  <si>
    <t>- položka výškové úpravy zahrnuje všechny nutné práce a materiály pro zvýšení nebo snížení zařízení (včetně nutné úpravy stávajícího povrchu vozovky nebo chodníku).</t>
  </si>
  <si>
    <t>Celkem za 8</t>
  </si>
  <si>
    <t>9</t>
  </si>
  <si>
    <t>Ostatní konstrukce a práce</t>
  </si>
  <si>
    <t>924913</t>
  </si>
  <si>
    <t>NÁSTUPIŠTĚ - OPTICKÉ ZNAČENÍ NÁTĚREM ŠÍŘKY 0,15 M, ODSTÍN ŽLUTÁ 6200</t>
  </si>
  <si>
    <t>1. Položka obsahuje:
 – příprava a očištění podkladu
 – dodání a aplikace nátěrové hmoty
2. Položka neobsahuje:
 X
3. Způsob měření:
Měří se metr délkový.</t>
  </si>
  <si>
    <t>Celkem za 9</t>
  </si>
  <si>
    <t>92</t>
  </si>
  <si>
    <t>Doplňující konstrukce a práce železniční</t>
  </si>
  <si>
    <t>92427R1</t>
  </si>
  <si>
    <t>NÁSTUPIŠTĚ TISCHER ÚROVŇOVÉ OBOUSTRANNÉ, O. V. 6,00 M, 2X TVÁRNICE Z UŽITÉHO MATERIÁLU</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</si>
  <si>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Nobsahuje zásyp nenamrzavým materiálem.3. Způsob měření:
Měří se vždy délka nástupní hrany nástupiště podél přilehlé koleje v metrech délkových, a to i u oboustranných nástupišť.</t>
  </si>
  <si>
    <t>17680R</t>
  </si>
  <si>
    <t>VÝPLNĚ Z HUTNĚNÉHO NENEMRZ MATERIÁLU</t>
  </si>
  <si>
    <t>položka zahrnuje:_x000D_
- kompletní provedení zemní konstrukce včetně nákupu a dopravy materiálu dle zadávací dokumentace_x000D_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 a výplň jam a prohlubní v podloží_x000D_
- úprava, očištění, ochrana a zhutnění podloží_x000D_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</si>
  <si>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Celkem za 92</t>
  </si>
  <si>
    <t>N Á S T U P I Š T Ě  č. 3</t>
  </si>
  <si>
    <t>Dopňující konstrukce a práce železniční</t>
  </si>
  <si>
    <t>N Á S T U P I Š T Ě  č. 4</t>
  </si>
  <si>
    <t>173103</t>
  </si>
  <si>
    <t>ZEMNÍ KRAJNICE A DOSYPÁVKY SE ZHUT DO 100% PS</t>
  </si>
  <si>
    <t>položka zahrnuje:_x000D_
- kompletní provedení zemní konstrukce vč. výběru vhodného materiálu_x000D_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hutnění_x000D_
- svahování, hutnění a uzavírání povrchů svahů_x000D_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</si>
  <si>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91722</t>
  </si>
  <si>
    <t>CHODNÍKOVÉ OBRUBY Z BETONOVÝCH OBRUBNÍKŮ</t>
  </si>
  <si>
    <t>Položka zahrnuje veškerý materiál, výrobky a polotovary, včetně mimostaveništní a vnitrostaveništní dopravy (rovněž přesuny), včetně naložení a složení,případně s uložením._x000D_
Položka obruby a zpomalovací prahy zahrnuje i betonové lože i boční betonovou opěrku.</t>
  </si>
  <si>
    <t>92423R</t>
  </si>
  <si>
    <t>NÁSTUPIŠTĚ TISCHER ÚROVŇOVÉ JEDNOSTRANNÉ, O. V. 4,75 M, TVÁRNICE JEDNOSTRAN BEZ OBRUBNÍKU</t>
  </si>
  <si>
    <t>1. Položka obsahuje:
 – dodávku veškerých prvků a částí daného typu nástupiště dle odpovídajících vzorových listů a TKP      neobsahuje zásyp nenamrzavým materiálem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neobsahuje zásyp nástupiště nenamrzavým materiálem
3. Způsob měření:
Měří se vždy délka nástupní hrany nástupiště podél přilehlé koleje v metrech délkových, a to i u oboustranných nástupišť.</t>
  </si>
  <si>
    <t>92423R1</t>
  </si>
  <si>
    <t>NÁSTUPIŠTĚ TISCHER ÚROVŇOVÉ JEDNOSTRANNÉ, O. V. 4,75 M, TVÁRNICE JEDNOSTRAN BEZ OBRUBNÍKU -  Z UŽITÉHO MATERIÁLU</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</si>
  <si>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Neobsahuje zásyp nenamrzavým materiálem
3. Způsob měření:
Měří se vždy délka nástupní hrany nástupiště podél přilehlé koleje v metrech délkových, a to i u oboustranných nástupišť.</t>
  </si>
  <si>
    <t>B O U R Á N Í   N Á S T U P I Š Ť</t>
  </si>
  <si>
    <t>18214</t>
  </si>
  <si>
    <t>ÚPRAVA POVRCHŮ SROVNÁNÍM ÚZEMÍ V TL DO 0,25M</t>
  </si>
  <si>
    <t>položka zahrnuje srovnání výškových rozdílů terénu</t>
  </si>
  <si>
    <t>965021</t>
  </si>
  <si>
    <t>m3.km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</si>
  <si>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</si>
  <si>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93832</t>
  </si>
  <si>
    <t>OČIŠTĚNÍ DLAŽEB OD VEGETACE</t>
  </si>
  <si>
    <t>položka zahrnuje očištění předepsaným způsobem včetně odklizení vzniklého odpadu</t>
  </si>
  <si>
    <t>96</t>
  </si>
  <si>
    <t>Bourání konstrukcí</t>
  </si>
  <si>
    <t>965511</t>
  </si>
  <si>
    <t xml:space="preserve">Rozebrání nástupiště typu TISCHER </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</si>
  <si>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</si>
  <si>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</si>
  <si>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</si>
  <si>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</si>
  <si>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</si>
  <si>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96531R</t>
  </si>
  <si>
    <t>Rozebrání přejezdu, přechodu z dílců s odvozem do 20 km</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</si>
  <si>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 odvoz na skládku do 20 km nebo na určené místo.
2. Položka neobsahuje:
 – náklady na zřízení a odstranění dopravního značení objízdné trasy 
– poplatky za likvidaci odpadů, nacení se položkami ze ssd 0
3. Způsob měření:
Měří se délka přejezdu v ose koleje vlastní přejezdové konstrukce tvořené daným systémem. Kolejnice a žlábky se z plochy neodečítají. Do plochy se nezapočítávají ochranné klíny, prahové vpusti apod.</t>
  </si>
  <si>
    <t>Celkem za 96</t>
  </si>
  <si>
    <t>015</t>
  </si>
  <si>
    <t>Poplatky za likvidaci odpadů</t>
  </si>
  <si>
    <t>015330</t>
  </si>
  <si>
    <t>POPLATKY ZA LIKVIDACŮ ODPADŮ NEKONTAMINOVANÝCH - 17 05 04  KAMENNÁ SUŤ</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</si>
  <si>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</si>
  <si>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015140</t>
  </si>
  <si>
    <t>POPLATKY ZA LIKVIDACŮ ODPADŮ NEKONTAMINOVANÝCH - 17 01 01  ŽB Z DEMOLIC OBJEKTŮ, ZÁKLADŮ TV-přejezd+nást.hrana</t>
  </si>
  <si>
    <t>015170</t>
  </si>
  <si>
    <t>POPLATKY ZA LIKVIDACŮ ODPADŮ NEKONTAMINOVANÝCH - 17 02 01  DŘEVO PO STAVEBNÍM POUŽITÍ, Z DEMOLIC</t>
  </si>
  <si>
    <t>Celkem za 015</t>
  </si>
  <si>
    <t xml:space="preserve">P Ř E C H O D   P R O   C E S T U J Í C Í </t>
  </si>
  <si>
    <t>13393A</t>
  </si>
  <si>
    <t>HLOUBENÍ ŠACHET ZAPAŽ I NEPAŽ TŘ. III - BEZ DOPRAVY</t>
  </si>
  <si>
    <t>položka zahrnuje:_x000D_
- svislá doprava, přemístění, přeložení, manipulace s výkopkem_x000D_
- kompletní provedení vykopávky nezapažené i zapažené_x000D_
- ošetření výkopiště po celou dobu práce v něm vč. klimatických opatření_x000D_
- ztížení vykopávek v blízkosti podzemního vedení, konstrukcí a objektů vč. jejich dočasného zajištění_x000D_
- ztížení pod vodou, v okolí výbušnin, ve stísněných prostorech a pod._x000D_
- těžení po vrstvách, pásech a po jiných nutných částech (figurách)_x000D_
- čerpání vody vč. čerpacích jímek, potrubí a pohotovostní čerpací soupravy (viz ustanovení k pol. 1151,2)_x000D_
- potřebné snížení hladiny podzemní vody_x000D_
- těžení a rozpojování jednotlivých balvanů_x000D_
- vytahování a nošení výkopku_x000D_
- svahování a přesvah. svahů do konečného tvaru, výměna hornin v podloží a v pláni znehodnocené klimatickými vlivy_x000D_
- eventuelně nutné druhotné rozpojení odstřelené horniny_x000D_
- ruční vykopávky, odstranění kořenů a napadávek_x000D_
- pažení, vzepření a rozepření vč. přepažování (vyjma štětových stěn)_x000D_
- úpravu, ochranu a očištění dna, základové spáry, stěn a svahů_x000D_
- odvedení nebo obvedení vody v okolí výkopiště a ve výkopišti_x000D_
- třídění výkopku_x000D_
- veškeré pomocné konstrukce umožňující provedení vykopávky (příjezdy, sjezdy, nájezdy, lešení, podpěr. konstr., přemostění, zpevněné plochy, zakrytí a pod.)_x000D_
- nezahrnuje uložení zeminy (na skládku, do násypu) ani poplatky za skládku, vykazují se v položce č.0141**</t>
  </si>
  <si>
    <t>2</t>
  </si>
  <si>
    <t>Základy</t>
  </si>
  <si>
    <t>272314</t>
  </si>
  <si>
    <t>ZÁKLADY Z PROSTÉHO BETONU DO C25/30 (B30)</t>
  </si>
  <si>
    <t>- dodání  čerstvého  betonu  (betonové  směsi)  požadované  kvality,  jeho  uložení  do požadovaného tvaru při jakékoliv hustotě výztuže, konzistenci čerstvého betonu a způsobu hutnění, ošetření a ochranu betonu,_x000D_
- zhotovení nepropustného, mrazuvzdorného betonu a betonu požadované trvanlivosti a vlastností,_x000D_
- užití potřebných přísad a technologií výroby betonu,_x000D_
- zřízení pracovních a dilatačních spar, včetně potřebných úprav, výplně, vložek, opracování, očištění a ošetření,_x000D_
- bednění  požadovaných  konstr. (i ztracené) s úpravou  dle požadované  kvality povrchu betonu, včetně odbedňovacích a odskružovacích prostředků,_x000D_
- podpěrné  konstr. (skruže) a lešení všech druhů pro bednění, uložení čerstvého betonu, výztuže a doplňkových konstr., vč. požadovaných otvorů, ochranných a bezpečnostních opatření a základů těchto konstrukcí a lešení,_x000D_
- vytvoření kotevních čel, kapes, nálitků, a sedel,_x000D_
- zřízení  všech  požadovaných  otvorů, kapes, výklenků, prostupů, dutin, drážek a pod., vč. ztížení práce a úprav  kolem nich,_x000D_
- úpravy pro osazení výztuže, doplňkových konstrukcí a vybavení,_x000D_
- úpravy povrchu pro položení požadované izolace, povlaků a nátěrů, případně vyspravení,_x000D_
- ztížení práce u kabelových a injektážních trubek a ostatních zařízení osazovaných do betonu,_x000D_
- konstrukce betonových kloubů, upevnění kotevních prvků a doplňkových konstrukcí,_x000D_
- nátěry zabraňující soudržnost betonu a bednění,_x000D_
- výplň, těsnění  a tmelení spar a spojů,_x000D_
- opatření  povrchů  betonu  izolací  proti zemní vlhkosti v částech, kde přijdou do styku se zeminou nebo kamenivem,_x000D_
- případné zřízení spojovací vrstvy u základů,_x000D_
- úpravy pro osazení zařízení ochrany konstrukce proti vlivu bludných proudů,</t>
  </si>
  <si>
    <t>Celkem za 2</t>
  </si>
  <si>
    <t>3</t>
  </si>
  <si>
    <t>Svislé a kompletní konstrukce</t>
  </si>
  <si>
    <t>92377R</t>
  </si>
  <si>
    <t>TABULE VELIKOSTI 1200X400 MM VČ.OCEL.SLOUPKŮ NEBO KONZOL</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</si>
  <si>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základ a zemní práce
3. Způsob měření:
Udává se počet kusů kompletní konstrukce nebo práce.</t>
  </si>
  <si>
    <t>Celkem za 3</t>
  </si>
  <si>
    <t>451523</t>
  </si>
  <si>
    <t>VÝPLŇ VRSTVY Z KAMENIVA DRCENÉHO, INDEX ZHUTNĚNÍ ID DO 0,9</t>
  </si>
  <si>
    <t>Položka zahrnuje veškerý materiál, výrobky a polotovary, včetně mimostaveništní a vnitrostaveništní dopravy (rovněž přesuny), včetně naložení a složení, případně s uložením.</t>
  </si>
  <si>
    <t>5</t>
  </si>
  <si>
    <t>58720R</t>
  </si>
  <si>
    <t>PŘEDLÁŽDĚNÍ KRYTU Z BETONOVÝCH DLAŽDIC SE ZÁMKEM</t>
  </si>
  <si>
    <t>- pod pojmem *předláždění* se rozumí rozebrání stávající dlažby a pokládka dlažby ze stávajícího dlažebního materiálu (bez dodávky nového)_x000D_
- zahrnuje nezbytnou manipulaci s tímto materiálem (nakládání, doprava, složení, očištění)_x000D_
- dodání a rozprostření materiálu pro lože a jeho tloušťku předepsanou dokumentací a pro předepsanou výplň spar_x000D_
- eventuelní doplnění plochy s použitím nového materiálu se vykazuje v položce č.582</t>
  </si>
  <si>
    <t>582601</t>
  </si>
  <si>
    <t>KRYTY Z BETON DLAŽDIC SE ZÁMKEM ŠEDÝCH TL 60MM BEZ LOŽE</t>
  </si>
  <si>
    <t>- dodání dlažebního materiálu v požadované kvalitě, dodání materiálu pro předepsanou výplň spar_x000D_
- očištění podkladu_x000D_
- uložení dlažby dle předepsaného technologického předpisu včetně předepsané výplně spar_x000D_
- zřízení vrstvy bez rozlišení šířky, pokládání vrstvy po etapách _x000D_
- úpravu napojení, ukončení podél obrubníků, dilatačních zařízení, odvodňovacích proužků, odvodňovačů, vpustí, šachet a pod., nestanoví-li zadávací dokumentace jinak_x000D_
- nezahrnuje postřiky, nátěry_x000D_
- nezahrnuje těsnění podél obrubníků, dilatačních zařízení, odvodňovacích proužků, odvodňovačů, vpustí, šachet a pod.I184</t>
  </si>
  <si>
    <t>58260A</t>
  </si>
  <si>
    <t>KRYTY Z BETON DLAŽDIC SE ZÁMKEM BAREV RELIÉFNÍCH TL 60MM BEZ LOŽE</t>
  </si>
  <si>
    <t>- dodání dlažebního materiálu v požadované kvalitě, dodání materiálu pro předepsané  lože v tloušťce předepsané dokumentací a pro předepsanou výplň spar_x000D_
- očištění podkladu_x000D_
- uložení dlažby dle předepsaného technologického předpisu včetně předepsané podkladní vrstvy a předepsané výplně spar_x000D_
- zřízení vrstvy bez rozlišení šířky, pokládání vrstvy po etapách _x000D_
- úpravu napojení, ukončení podél obrubníků, dilatačních zařízení, odvodňovacích proužků, odvodňovačů, vpustí, šachet a pod., nestanoví-li zadávací dokumentace jinak_x000D_
- nezahrnuje postřiky, nátěry_x000D_
- nezahrnuje těsnění podél obrubníků, dilatačních zařízení, odvodňovacích proužků, odvodňovačů, vpustí, šachet a pod.</t>
  </si>
  <si>
    <t>Celkem za 5</t>
  </si>
  <si>
    <t>783</t>
  </si>
  <si>
    <t>Nátěry</t>
  </si>
  <si>
    <t>78321</t>
  </si>
  <si>
    <t>PROTIKOROZ OCHRANA DOPLŇK OK NÁTĚREM JEDNOVRST</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</si>
  <si>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</si>
  <si>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Celkem za 783</t>
  </si>
  <si>
    <t>921332</t>
  </si>
  <si>
    <t>ŽELEZNIČNÍ PŘEJEZD A PŘECHOD ZE ZÁDLAŽBOVÝCH PANELŮ PRO KOLEJ NA BETONOVÝCH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</si>
  <si>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</si>
  <si>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534271A</t>
  </si>
  <si>
    <t xml:space="preserve">Položka je rozdělena a) Pro výhybku č. 12 (nová srdcovka, nové pražce)     1. Položka obsahuje:– ověření kvality vyzískaných materiálů s případnou regenerací do předpisového stavu–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 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 </t>
  </si>
  <si>
    <t>534271B</t>
  </si>
  <si>
    <t xml:space="preserve">Položka je rozdělena   b) Pro výhybky č. 13, 14, 17 (bez nové srdcovky, bez nových pražců)   c) Pro výhybky č. 6, 7, 15 (bez nové srdcovky, nové pražce)    1. Položka obsahuje:– ověření kvality vyzískaných materiálů s případnou regenerací do předpisového stavu–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 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 </t>
  </si>
  <si>
    <t>534271C</t>
  </si>
  <si>
    <t xml:space="preserve">Položka je rozdělena   c) Pro výhybky č. 6, 7, 15 (bez nové srdcovky, nové pražce)    1. Položka obsahuje:– ověření kvality vyzískaných materiálů s případnou regenerací do předpisového stavu–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 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 </t>
  </si>
  <si>
    <t>Výhybka č. 27</t>
  </si>
  <si>
    <t>Zásyp jam a rýh z nakupovaných materiálů</t>
  </si>
  <si>
    <t>položka zahrnuje:-kompletní provedení zemní konstrukce včetně nákupu a dopravy materiálu dle zadávací dokumentace, -úprava ukládaného materiálu vlhčením, tříděním, promícháním nebo vysoušením, příp. jiné úpravy za účelem zlepšení jeho mech. Vlastností, - hutnění i různé míry hutnění, -ošetření úložiště po celou dobu práce v něm vč. klimatických opatření, - ztížení v okolí vedení,konstrukcí a objektů a jejich dočasné zajištění, - ztížení provádění vč. hutnění v eztížených podmínkách a stísněných prostorech, - ztížené ukládání sypaniny pod vodou, - ukládání po vrstvách a po jiných nutnývh částech (figurách) vč. dosypávek,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apod.)</t>
  </si>
  <si>
    <r>
      <t xml:space="preserve">délka trativodu x průměrná hloubka x šířka výkopu = 1152 x 1,649 x 0,5 = </t>
    </r>
    <r>
      <rPr>
        <b/>
        <sz val="8"/>
        <color theme="1"/>
        <rFont val="MS Sans Serif"/>
        <family val="2"/>
        <charset val="238"/>
      </rPr>
      <t>949,824</t>
    </r>
  </si>
</sst>
</file>

<file path=xl/styles.xml><?xml version="1.0" encoding="utf-8"?>
<styleSheet xmlns="http://schemas.openxmlformats.org/spreadsheetml/2006/main">
  <numFmts count="18">
    <numFmt numFmtId="164" formatCode="0.00000"/>
    <numFmt numFmtId="165" formatCode="0.000"/>
    <numFmt numFmtId="166" formatCode="#,##0.000"/>
    <numFmt numFmtId="167" formatCode="#,##0.0000"/>
    <numFmt numFmtId="168" formatCode="000"/>
    <numFmt numFmtId="169" formatCode="00000"/>
    <numFmt numFmtId="170" formatCode="0.0000"/>
    <numFmt numFmtId="171" formatCode="##0.0000"/>
    <numFmt numFmtId="172" formatCode="#,000,000.00"/>
    <numFmt numFmtId="173" formatCode="###,000.00"/>
    <numFmt numFmtId="174" formatCode="##0.00"/>
    <numFmt numFmtId="175" formatCode="#,000.00"/>
    <numFmt numFmtId="176" formatCode="#0.00"/>
    <numFmt numFmtId="177" formatCode="##,000.00"/>
    <numFmt numFmtId="178" formatCode="##,000.0000"/>
    <numFmt numFmtId="179" formatCode="#,000.0000"/>
    <numFmt numFmtId="180" formatCode="#0.0000"/>
    <numFmt numFmtId="181" formatCode="###,000.0000"/>
  </numFmts>
  <fonts count="53">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sz val="7.5"/>
      <color theme="1"/>
      <name val="MS Sans Serif"/>
      <family val="2"/>
      <charset val="238"/>
    </font>
    <font>
      <sz val="10"/>
      <color rgb="FFFF00FF"/>
      <name val="Arial"/>
      <family val="2"/>
      <charset val="238"/>
    </font>
    <font>
      <b/>
      <sz val="12"/>
      <color rgb="FFFF0000"/>
      <name val="Arial"/>
      <family val="2"/>
      <charset val="238"/>
    </font>
    <font>
      <sz val="8"/>
      <color theme="1"/>
      <name val="MS Sans Serif"/>
      <family val="2"/>
      <charset val="238"/>
    </font>
    <font>
      <b/>
      <sz val="8"/>
      <color theme="1"/>
      <name val="MS Sans Serif"/>
      <family val="2"/>
      <charset val="238"/>
    </font>
    <font>
      <i/>
      <sz val="8"/>
      <name val="Arial"/>
      <family val="2"/>
      <charset val="238"/>
    </font>
    <font>
      <sz val="10"/>
      <name val="Arial CE"/>
      <family val="2"/>
      <charset val="238"/>
    </font>
    <font>
      <b/>
      <sz val="10"/>
      <color indexed="10"/>
      <name val="Arial CE"/>
      <family val="2"/>
      <charset val="238"/>
    </font>
    <font>
      <sz val="10"/>
      <name val="Calibri"/>
      <family val="2"/>
      <charset val="238"/>
    </font>
    <font>
      <sz val="11"/>
      <color indexed="8"/>
      <name val="Calibri"/>
      <family val="2"/>
      <charset val="238"/>
    </font>
    <font>
      <sz val="10"/>
      <color indexed="8"/>
      <name val="Calibri"/>
      <family val="2"/>
      <charset val="238"/>
    </font>
    <font>
      <sz val="10"/>
      <name val="Times New Roman"/>
      <family val="1"/>
      <charset val="238"/>
    </font>
    <font>
      <i/>
      <sz val="10"/>
      <name val="Arial CE"/>
      <family val="2"/>
      <charset val="238"/>
    </font>
  </fonts>
  <fills count="13">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
      <patternFill patternType="solid">
        <fgColor theme="5" tint="0.59999389629810485"/>
        <bgColor indexed="64"/>
      </patternFill>
    </fill>
    <fill>
      <patternFill patternType="solid">
        <fgColor theme="0"/>
        <bgColor indexed="64"/>
      </patternFill>
    </fill>
    <fill>
      <patternFill patternType="solid">
        <fgColor theme="5" tint="0.79998168889431442"/>
        <bgColor indexed="64"/>
      </patternFill>
    </fill>
  </fills>
  <borders count="42">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s>
  <cellStyleXfs count="6">
    <xf numFmtId="0" fontId="0" fillId="0" borderId="0"/>
    <xf numFmtId="0" fontId="18" fillId="0" borderId="0"/>
    <xf numFmtId="0" fontId="2" fillId="0" borderId="0"/>
    <xf numFmtId="0" fontId="1" fillId="0" borderId="0"/>
    <xf numFmtId="0" fontId="18" fillId="0" borderId="0"/>
    <xf numFmtId="0" fontId="49" fillId="0" borderId="0"/>
  </cellStyleXfs>
  <cellXfs count="521">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75" fontId="30" fillId="0" borderId="0" xfId="0" applyNumberFormat="1" applyFont="1" applyFill="1" applyAlignment="1"/>
    <xf numFmtId="176" fontId="30" fillId="0" borderId="0" xfId="0" applyNumberFormat="1" applyFont="1" applyFill="1" applyAlignment="1"/>
    <xf numFmtId="177" fontId="30" fillId="0" borderId="0" xfId="0" applyNumberFormat="1" applyFont="1" applyFill="1" applyAlignment="1"/>
    <xf numFmtId="168" fontId="30" fillId="0" borderId="3" xfId="0" applyNumberFormat="1" applyFont="1" applyFill="1" applyBorder="1" applyAlignment="1"/>
    <xf numFmtId="169" fontId="30" fillId="0" borderId="23" xfId="0" applyNumberFormat="1" applyFont="1" applyFill="1" applyBorder="1" applyAlignment="1">
      <alignment horizontal="center"/>
    </xf>
    <xf numFmtId="0" fontId="30" fillId="0" borderId="23" xfId="0" applyFont="1" applyFill="1" applyBorder="1" applyAlignment="1">
      <alignment horizontal="left"/>
    </xf>
    <xf numFmtId="0" fontId="30" fillId="0" borderId="23" xfId="0" applyFont="1" applyFill="1" applyBorder="1" applyAlignment="1">
      <alignment horizontal="center"/>
    </xf>
    <xf numFmtId="171"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1"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176"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0" fontId="21" fillId="0" borderId="0" xfId="2" applyFont="1" applyFill="1" applyBorder="1" applyAlignment="1" applyProtection="1">
      <alignment wrapText="1"/>
      <protection locked="0"/>
    </xf>
    <xf numFmtId="49" fontId="40" fillId="0" borderId="0" xfId="0" applyNumberFormat="1" applyFont="1" applyAlignment="1">
      <alignment wrapText="1"/>
    </xf>
    <xf numFmtId="49" fontId="40" fillId="0" borderId="0" xfId="0" applyNumberFormat="1" applyFont="1" applyAlignment="1"/>
    <xf numFmtId="49" fontId="43" fillId="0" borderId="0" xfId="0" applyNumberFormat="1" applyFont="1" applyAlignment="1"/>
    <xf numFmtId="0" fontId="45" fillId="0" borderId="0" xfId="0" applyFont="1" applyFill="1" applyAlignment="1">
      <alignment horizontal="left" vertical="top"/>
    </xf>
    <xf numFmtId="170" fontId="30" fillId="0" borderId="0" xfId="0" applyNumberFormat="1" applyFont="1" applyFill="1" applyAlignment="1"/>
    <xf numFmtId="178" fontId="30" fillId="0" borderId="0" xfId="0" applyNumberFormat="1" applyFont="1" applyFill="1" applyAlignment="1"/>
    <xf numFmtId="179" fontId="30" fillId="0" borderId="0" xfId="0" applyNumberFormat="1" applyFont="1" applyFill="1" applyAlignment="1"/>
    <xf numFmtId="171" fontId="30" fillId="0" borderId="0" xfId="0" applyNumberFormat="1" applyFont="1" applyFill="1" applyAlignment="1"/>
    <xf numFmtId="180" fontId="30" fillId="0" borderId="0" xfId="0" applyNumberFormat="1" applyFont="1" applyFill="1" applyAlignment="1"/>
    <xf numFmtId="181" fontId="30" fillId="0" borderId="0" xfId="0" applyNumberFormat="1" applyFont="1" applyFill="1" applyAlignment="1"/>
    <xf numFmtId="4" fontId="21" fillId="2" borderId="22" xfId="2" applyNumberFormat="1" applyFont="1" applyFill="1" applyBorder="1" applyAlignment="1" applyProtection="1">
      <alignment horizontal="right" vertical="center"/>
      <protection locked="0"/>
    </xf>
    <xf numFmtId="4" fontId="17" fillId="4" borderId="16" xfId="3" applyNumberFormat="1" applyFont="1" applyFill="1" applyBorder="1" applyAlignment="1">
      <alignment horizontal="right"/>
    </xf>
    <xf numFmtId="1" fontId="21" fillId="0" borderId="5" xfId="2" applyNumberFormat="1" applyFont="1" applyFill="1" applyBorder="1" applyAlignment="1" applyProtection="1">
      <alignment vertical="center"/>
    </xf>
    <xf numFmtId="49" fontId="21" fillId="0" borderId="6" xfId="2" applyNumberFormat="1" applyFont="1" applyFill="1" applyBorder="1" applyAlignment="1" applyProtection="1">
      <alignment vertical="center"/>
    </xf>
    <xf numFmtId="0" fontId="29" fillId="0" borderId="6" xfId="0" applyFont="1" applyFill="1" applyBorder="1" applyAlignment="1" applyProtection="1">
      <alignment horizontal="left" wrapText="1"/>
    </xf>
    <xf numFmtId="166" fontId="21" fillId="0" borderId="6" xfId="2" applyNumberFormat="1" applyFont="1" applyFill="1" applyBorder="1" applyAlignment="1" applyProtection="1">
      <alignment horizontal="center" vertical="center"/>
    </xf>
    <xf numFmtId="165" fontId="21" fillId="0" borderId="6" xfId="2" applyNumberFormat="1" applyFont="1" applyFill="1" applyBorder="1" applyAlignment="1" applyProtection="1">
      <alignment horizontal="right" vertical="center"/>
    </xf>
    <xf numFmtId="166" fontId="21" fillId="0" borderId="6" xfId="2" applyNumberFormat="1" applyFont="1" applyFill="1" applyBorder="1" applyAlignment="1" applyProtection="1">
      <alignment horizontal="right" vertical="center"/>
    </xf>
    <xf numFmtId="166" fontId="21" fillId="2" borderId="6" xfId="2" applyNumberFormat="1" applyFont="1" applyFill="1" applyBorder="1" applyAlignment="1" applyProtection="1">
      <alignment vertical="center"/>
    </xf>
    <xf numFmtId="4" fontId="21" fillId="0" borderId="6" xfId="2" applyNumberFormat="1" applyFont="1" applyFill="1" applyBorder="1" applyAlignment="1" applyProtection="1">
      <alignment vertical="center"/>
      <protection locked="0"/>
    </xf>
    <xf numFmtId="2" fontId="21" fillId="2" borderId="6" xfId="2" applyNumberFormat="1" applyFont="1" applyFill="1" applyBorder="1" applyAlignment="1" applyProtection="1">
      <alignment horizontal="center" vertical="center"/>
    </xf>
    <xf numFmtId="4" fontId="21" fillId="0" borderId="6" xfId="2" applyNumberFormat="1" applyFont="1" applyFill="1" applyBorder="1" applyAlignment="1" applyProtection="1">
      <alignment horizontal="right" vertical="center"/>
      <protection locked="0"/>
    </xf>
    <xf numFmtId="2" fontId="29" fillId="0" borderId="14" xfId="0" applyNumberFormat="1" applyFont="1" applyFill="1" applyBorder="1" applyAlignment="1" applyProtection="1">
      <alignment horizontal="center" wrapText="1"/>
    </xf>
    <xf numFmtId="0" fontId="19" fillId="5" borderId="40" xfId="2" applyFont="1" applyFill="1" applyBorder="1" applyAlignment="1" applyProtection="1">
      <alignment horizontal="right" vertical="center"/>
    </xf>
    <xf numFmtId="49" fontId="20" fillId="0" borderId="40" xfId="2" applyNumberFormat="1" applyFont="1" applyFill="1" applyBorder="1" applyAlignment="1" applyProtection="1">
      <alignment horizontal="right" vertical="center"/>
    </xf>
    <xf numFmtId="49" fontId="20" fillId="0" borderId="40" xfId="2" applyNumberFormat="1" applyFont="1" applyFill="1" applyBorder="1" applyAlignment="1" applyProtection="1">
      <alignment vertical="center"/>
    </xf>
    <xf numFmtId="0" fontId="20" fillId="0" borderId="40" xfId="2" applyNumberFormat="1" applyFont="1" applyFill="1" applyBorder="1" applyAlignment="1" applyProtection="1">
      <alignment wrapText="1"/>
    </xf>
    <xf numFmtId="0" fontId="20" fillId="0" borderId="40" xfId="2" applyFont="1" applyFill="1" applyBorder="1" applyProtection="1"/>
    <xf numFmtId="0" fontId="3" fillId="2" borderId="3" xfId="2" applyFont="1" applyFill="1" applyBorder="1" applyAlignment="1" applyProtection="1">
      <alignment horizontal="center"/>
    </xf>
    <xf numFmtId="49" fontId="3" fillId="2" borderId="4" xfId="2" applyNumberFormat="1" applyFont="1" applyFill="1" applyBorder="1" applyAlignment="1" applyProtection="1">
      <alignment horizontal="center"/>
    </xf>
    <xf numFmtId="49" fontId="3" fillId="10" borderId="4" xfId="2" applyNumberFormat="1" applyFont="1" applyFill="1" applyBorder="1" applyAlignment="1" applyProtection="1">
      <alignment horizontal="center"/>
    </xf>
    <xf numFmtId="0" fontId="3" fillId="2" borderId="4" xfId="2" applyFont="1" applyFill="1" applyBorder="1" applyAlignment="1" applyProtection="1">
      <alignment horizontal="center"/>
    </xf>
    <xf numFmtId="165" fontId="3" fillId="2" borderId="4" xfId="2" applyNumberFormat="1" applyFont="1" applyFill="1" applyBorder="1" applyAlignment="1" applyProtection="1">
      <alignment horizontal="center"/>
    </xf>
    <xf numFmtId="1" fontId="3" fillId="2" borderId="4" xfId="2" applyNumberFormat="1" applyFont="1" applyFill="1" applyBorder="1" applyAlignment="1" applyProtection="1">
      <alignment horizontal="center"/>
    </xf>
    <xf numFmtId="0" fontId="3" fillId="2" borderId="4" xfId="2" applyFont="1" applyFill="1" applyBorder="1" applyAlignment="1" applyProtection="1">
      <alignment horizontal="center"/>
      <protection locked="0"/>
    </xf>
    <xf numFmtId="2" fontId="3" fillId="2" borderId="4" xfId="2" applyNumberFormat="1" applyFont="1" applyFill="1" applyBorder="1" applyAlignment="1" applyProtection="1">
      <alignment horizontal="center"/>
    </xf>
    <xf numFmtId="1" fontId="3" fillId="2" borderId="4" xfId="2" applyNumberFormat="1" applyFont="1" applyFill="1" applyBorder="1" applyAlignment="1" applyProtection="1">
      <alignment horizontal="center"/>
      <protection locked="0"/>
    </xf>
    <xf numFmtId="2" fontId="3" fillId="2" borderId="7" xfId="2" applyNumberFormat="1" applyFont="1" applyFill="1" applyBorder="1" applyAlignment="1" applyProtection="1">
      <alignment horizontal="center"/>
    </xf>
    <xf numFmtId="0" fontId="3" fillId="2" borderId="0" xfId="2" applyFont="1" applyFill="1" applyBorder="1" applyAlignment="1" applyProtection="1">
      <alignment horizontal="center"/>
    </xf>
    <xf numFmtId="0" fontId="3" fillId="2" borderId="0" xfId="2" applyNumberFormat="1" applyFont="1" applyFill="1" applyBorder="1" applyAlignment="1" applyProtection="1">
      <alignment horizontal="center"/>
    </xf>
    <xf numFmtId="0" fontId="3" fillId="6" borderId="0" xfId="2" applyNumberFormat="1" applyFont="1" applyFill="1" applyBorder="1" applyAlignment="1" applyProtection="1">
      <alignment horizontal="center"/>
    </xf>
    <xf numFmtId="0" fontId="46" fillId="0" borderId="0" xfId="2" applyFont="1" applyAlignment="1" applyProtection="1">
      <alignment vertical="center"/>
    </xf>
    <xf numFmtId="0" fontId="2" fillId="0" borderId="0" xfId="2" applyAlignment="1" applyProtection="1">
      <alignment vertical="center"/>
    </xf>
    <xf numFmtId="0" fontId="2" fillId="0" borderId="0" xfId="2" applyProtection="1"/>
    <xf numFmtId="49" fontId="9" fillId="0" borderId="30" xfId="2" applyNumberFormat="1" applyFont="1" applyBorder="1" applyAlignment="1" applyProtection="1">
      <alignment vertical="center"/>
    </xf>
    <xf numFmtId="49" fontId="9" fillId="0" borderId="31" xfId="2" applyNumberFormat="1" applyFont="1" applyBorder="1" applyAlignment="1" applyProtection="1">
      <alignment vertical="center"/>
    </xf>
    <xf numFmtId="166" fontId="9" fillId="0" borderId="31" xfId="2" applyNumberFormat="1" applyFont="1" applyBorder="1" applyAlignment="1" applyProtection="1">
      <alignment vertical="center"/>
    </xf>
    <xf numFmtId="165" fontId="9" fillId="0" borderId="31" xfId="2" applyNumberFormat="1" applyFont="1" applyBorder="1" applyAlignment="1" applyProtection="1">
      <alignment vertical="center"/>
    </xf>
    <xf numFmtId="166" fontId="9" fillId="0" borderId="31" xfId="2" applyNumberFormat="1" applyFont="1" applyBorder="1" applyAlignment="1" applyProtection="1">
      <alignment horizontal="right" vertical="center"/>
    </xf>
    <xf numFmtId="166" fontId="9" fillId="2" borderId="31" xfId="2" applyNumberFormat="1" applyFont="1" applyFill="1" applyBorder="1" applyAlignment="1" applyProtection="1">
      <alignment horizontal="right" vertical="center"/>
    </xf>
    <xf numFmtId="4" fontId="47" fillId="0" borderId="31" xfId="2" applyNumberFormat="1" applyFont="1" applyBorder="1" applyAlignment="1" applyProtection="1">
      <alignment horizontal="right" vertical="center"/>
      <protection locked="0"/>
    </xf>
    <xf numFmtId="2" fontId="9" fillId="2" borderId="31" xfId="2" applyNumberFormat="1" applyFont="1" applyFill="1" applyBorder="1" applyAlignment="1" applyProtection="1">
      <alignment horizontal="center" vertical="center"/>
    </xf>
    <xf numFmtId="4" fontId="47" fillId="0" borderId="31" xfId="2" applyNumberFormat="1" applyFont="1" applyBorder="1" applyAlignment="1" applyProtection="1">
      <alignment vertical="center"/>
      <protection locked="0"/>
    </xf>
    <xf numFmtId="2" fontId="9" fillId="2" borderId="32" xfId="2" applyNumberFormat="1" applyFont="1" applyFill="1" applyBorder="1" applyAlignment="1" applyProtection="1">
      <alignment horizontal="center" vertical="center"/>
    </xf>
    <xf numFmtId="0" fontId="46" fillId="5" borderId="0" xfId="2" applyFont="1" applyFill="1" applyBorder="1" applyAlignment="1" applyProtection="1">
      <alignment horizontal="right" vertical="center"/>
    </xf>
    <xf numFmtId="0" fontId="9" fillId="0" borderId="0" xfId="2" applyFont="1" applyFill="1" applyBorder="1" applyAlignment="1" applyProtection="1">
      <alignment horizontal="center" vertical="center"/>
    </xf>
    <xf numFmtId="0" fontId="46" fillId="0" borderId="0" xfId="2" applyFont="1" applyBorder="1" applyAlignment="1" applyProtection="1">
      <alignment vertical="center"/>
    </xf>
    <xf numFmtId="49" fontId="48" fillId="0" borderId="0" xfId="2" applyNumberFormat="1" applyFont="1" applyBorder="1" applyAlignment="1" applyProtection="1">
      <alignment horizontal="left" vertical="center"/>
    </xf>
    <xf numFmtId="0" fontId="46" fillId="0" borderId="0" xfId="2" applyFont="1" applyProtection="1"/>
    <xf numFmtId="0" fontId="46" fillId="0" borderId="0" xfId="2" applyFont="1" applyFill="1" applyProtection="1"/>
    <xf numFmtId="1" fontId="46" fillId="0" borderId="3" xfId="0" applyNumberFormat="1" applyFont="1" applyBorder="1" applyAlignment="1" applyProtection="1">
      <alignment horizontal="center" vertical="center"/>
    </xf>
    <xf numFmtId="49" fontId="46" fillId="0" borderId="23" xfId="0" applyNumberFormat="1" applyFont="1" applyBorder="1" applyAlignment="1" applyProtection="1">
      <alignment horizontal="left" vertical="center"/>
    </xf>
    <xf numFmtId="49" fontId="46" fillId="0" borderId="23" xfId="0" applyNumberFormat="1" applyFont="1" applyFill="1" applyBorder="1" applyAlignment="1" applyProtection="1">
      <alignment vertical="center" wrapText="1"/>
    </xf>
    <xf numFmtId="166" fontId="46" fillId="0" borderId="23" xfId="0" applyNumberFormat="1" applyFont="1" applyFill="1" applyBorder="1" applyAlignment="1" applyProtection="1">
      <alignment horizontal="center" vertical="center"/>
    </xf>
    <xf numFmtId="165" fontId="46" fillId="0" borderId="23" xfId="0" applyNumberFormat="1" applyFont="1" applyFill="1" applyBorder="1" applyAlignment="1" applyProtection="1">
      <alignment vertical="center"/>
    </xf>
    <xf numFmtId="166" fontId="46" fillId="0" borderId="23" xfId="0" applyNumberFormat="1" applyFont="1" applyFill="1" applyBorder="1" applyAlignment="1" applyProtection="1">
      <alignment horizontal="right" vertical="center"/>
    </xf>
    <xf numFmtId="166" fontId="46" fillId="2" borderId="23" xfId="0" applyNumberFormat="1" applyFont="1" applyFill="1" applyBorder="1" applyAlignment="1" applyProtection="1">
      <alignment horizontal="right" vertical="center"/>
    </xf>
    <xf numFmtId="4" fontId="46" fillId="0" borderId="23" xfId="0" applyNumberFormat="1" applyFont="1" applyFill="1" applyBorder="1" applyAlignment="1" applyProtection="1">
      <alignment horizontal="right" vertical="center"/>
      <protection locked="0"/>
    </xf>
    <xf numFmtId="2" fontId="46" fillId="2" borderId="23" xfId="0" applyNumberFormat="1" applyFont="1" applyFill="1" applyBorder="1" applyAlignment="1" applyProtection="1">
      <alignment horizontal="center" vertical="center"/>
    </xf>
    <xf numFmtId="4" fontId="46" fillId="0" borderId="23" xfId="5" applyNumberFormat="1" applyFont="1" applyFill="1" applyBorder="1" applyAlignment="1" applyProtection="1">
      <alignment vertical="center"/>
      <protection locked="0"/>
    </xf>
    <xf numFmtId="2" fontId="46" fillId="2" borderId="7" xfId="5" applyNumberFormat="1" applyFont="1" applyFill="1" applyBorder="1" applyAlignment="1" applyProtection="1">
      <alignment horizontal="center" vertical="center"/>
    </xf>
    <xf numFmtId="1" fontId="50" fillId="5" borderId="0" xfId="5" applyNumberFormat="1" applyFont="1" applyFill="1" applyBorder="1" applyAlignment="1" applyProtection="1">
      <alignment horizontal="center" vertical="center"/>
    </xf>
    <xf numFmtId="0" fontId="50" fillId="0" borderId="0" xfId="5" applyFont="1" applyFill="1" applyBorder="1" applyAlignment="1" applyProtection="1">
      <alignment horizontal="center" vertical="center"/>
    </xf>
    <xf numFmtId="49" fontId="48" fillId="0" borderId="0" xfId="0" applyNumberFormat="1" applyFont="1" applyBorder="1" applyAlignment="1" applyProtection="1">
      <alignment horizontal="left" vertical="center"/>
    </xf>
    <xf numFmtId="0" fontId="1" fillId="0" borderId="0" xfId="0" applyFont="1" applyBorder="1" applyAlignment="1" applyProtection="1">
      <alignment vertical="center" wrapText="1"/>
    </xf>
    <xf numFmtId="0" fontId="1" fillId="0" borderId="0" xfId="0" applyFont="1" applyProtection="1"/>
    <xf numFmtId="0" fontId="46" fillId="0" borderId="0" xfId="2" applyFont="1" applyAlignment="1" applyProtection="1">
      <alignment horizontal="center" vertical="center"/>
    </xf>
    <xf numFmtId="0" fontId="1" fillId="0" borderId="0" xfId="0" applyFont="1" applyFill="1" applyProtection="1"/>
    <xf numFmtId="0" fontId="1" fillId="0" borderId="0" xfId="0" applyFont="1" applyBorder="1" applyAlignment="1" applyProtection="1">
      <alignment vertical="center"/>
    </xf>
    <xf numFmtId="1" fontId="9" fillId="2" borderId="5" xfId="2" applyNumberFormat="1" applyFont="1" applyFill="1" applyBorder="1" applyProtection="1"/>
    <xf numFmtId="49" fontId="9" fillId="2" borderId="25" xfId="2" applyNumberFormat="1" applyFont="1" applyFill="1" applyBorder="1" applyProtection="1"/>
    <xf numFmtId="166" fontId="9" fillId="2" borderId="25" xfId="2" applyNumberFormat="1" applyFont="1" applyFill="1" applyBorder="1" applyAlignment="1" applyProtection="1">
      <alignment horizontal="center"/>
    </xf>
    <xf numFmtId="165" fontId="9" fillId="2" borderId="25" xfId="2" applyNumberFormat="1" applyFont="1" applyFill="1" applyBorder="1" applyAlignment="1" applyProtection="1">
      <alignment horizontal="right"/>
    </xf>
    <xf numFmtId="166" fontId="9" fillId="2" borderId="25" xfId="2" applyNumberFormat="1" applyFont="1" applyFill="1" applyBorder="1" applyAlignment="1" applyProtection="1">
      <alignment horizontal="right"/>
    </xf>
    <xf numFmtId="4" fontId="9" fillId="2" borderId="25" xfId="2" applyNumberFormat="1" applyFont="1" applyFill="1" applyBorder="1" applyProtection="1">
      <protection locked="0"/>
    </xf>
    <xf numFmtId="2" fontId="9" fillId="2" borderId="25" xfId="2" applyNumberFormat="1" applyFont="1" applyFill="1" applyBorder="1" applyAlignment="1" applyProtection="1">
      <alignment horizontal="center"/>
    </xf>
    <xf numFmtId="4" fontId="9" fillId="2" borderId="25" xfId="2" applyNumberFormat="1" applyFont="1" applyFill="1" applyBorder="1" applyAlignment="1" applyProtection="1">
      <alignment horizontal="right"/>
      <protection locked="0"/>
    </xf>
    <xf numFmtId="2" fontId="9" fillId="2" borderId="41" xfId="2" applyNumberFormat="1" applyFont="1" applyFill="1" applyBorder="1" applyAlignment="1" applyProtection="1">
      <alignment horizontal="center"/>
    </xf>
    <xf numFmtId="0" fontId="9" fillId="0" borderId="0" xfId="2" applyFont="1" applyFill="1" applyBorder="1" applyAlignment="1" applyProtection="1">
      <alignment horizontal="right"/>
    </xf>
    <xf numFmtId="49" fontId="46" fillId="0" borderId="0" xfId="2" applyNumberFormat="1" applyFont="1" applyFill="1" applyBorder="1" applyAlignment="1" applyProtection="1">
      <alignment horizontal="right"/>
    </xf>
    <xf numFmtId="49" fontId="46" fillId="0" borderId="0" xfId="2" applyNumberFormat="1" applyFont="1" applyFill="1" applyBorder="1" applyProtection="1"/>
    <xf numFmtId="0" fontId="46" fillId="0" borderId="0" xfId="2" applyNumberFormat="1" applyFont="1" applyFill="1" applyBorder="1" applyProtection="1"/>
    <xf numFmtId="0" fontId="46" fillId="0" borderId="0" xfId="2" applyFont="1" applyFill="1" applyBorder="1" applyProtection="1"/>
    <xf numFmtId="1" fontId="9" fillId="11" borderId="3" xfId="2" applyNumberFormat="1" applyFont="1" applyFill="1" applyBorder="1" applyProtection="1"/>
    <xf numFmtId="49" fontId="9" fillId="11" borderId="23" xfId="2" applyNumberFormat="1" applyFont="1" applyFill="1" applyBorder="1" applyProtection="1"/>
    <xf numFmtId="166" fontId="9" fillId="11" borderId="23" xfId="2" applyNumberFormat="1" applyFont="1" applyFill="1" applyBorder="1" applyAlignment="1" applyProtection="1">
      <alignment horizontal="center"/>
    </xf>
    <xf numFmtId="165" fontId="9" fillId="11" borderId="23" xfId="2" applyNumberFormat="1" applyFont="1" applyFill="1" applyBorder="1" applyAlignment="1" applyProtection="1">
      <alignment horizontal="right"/>
    </xf>
    <xf numFmtId="166" fontId="9" fillId="11" borderId="23" xfId="2" applyNumberFormat="1" applyFont="1" applyFill="1" applyBorder="1" applyAlignment="1" applyProtection="1">
      <alignment horizontal="right"/>
    </xf>
    <xf numFmtId="4" fontId="9" fillId="11" borderId="23" xfId="2" applyNumberFormat="1" applyFont="1" applyFill="1" applyBorder="1" applyProtection="1">
      <protection locked="0"/>
    </xf>
    <xf numFmtId="2" fontId="9" fillId="11" borderId="23" xfId="2" applyNumberFormat="1" applyFont="1" applyFill="1" applyBorder="1" applyAlignment="1" applyProtection="1">
      <alignment horizontal="center"/>
    </xf>
    <xf numFmtId="4" fontId="9" fillId="11" borderId="23" xfId="2" applyNumberFormat="1" applyFont="1" applyFill="1" applyBorder="1" applyAlignment="1" applyProtection="1">
      <alignment horizontal="right"/>
      <protection locked="0"/>
    </xf>
    <xf numFmtId="2" fontId="9" fillId="11" borderId="7" xfId="2" applyNumberFormat="1" applyFont="1" applyFill="1" applyBorder="1" applyAlignment="1" applyProtection="1">
      <alignment horizontal="center"/>
    </xf>
    <xf numFmtId="49" fontId="48" fillId="0" borderId="0" xfId="0" applyNumberFormat="1" applyFont="1" applyBorder="1" applyAlignment="1" applyProtection="1">
      <alignment horizontal="left" vertical="center" wrapText="1"/>
    </xf>
    <xf numFmtId="0" fontId="51" fillId="0" borderId="0" xfId="0" applyFont="1" applyBorder="1" applyProtection="1"/>
    <xf numFmtId="1" fontId="9" fillId="11" borderId="0" xfId="2" applyNumberFormat="1" applyFont="1" applyFill="1" applyBorder="1" applyProtection="1"/>
    <xf numFmtId="49" fontId="9" fillId="11" borderId="0" xfId="2" applyNumberFormat="1" applyFont="1" applyFill="1" applyBorder="1" applyProtection="1"/>
    <xf numFmtId="166" fontId="9" fillId="11" borderId="0" xfId="2" applyNumberFormat="1" applyFont="1" applyFill="1" applyBorder="1" applyAlignment="1" applyProtection="1">
      <alignment horizontal="center"/>
    </xf>
    <xf numFmtId="165" fontId="9" fillId="11" borderId="0" xfId="2" applyNumberFormat="1" applyFont="1" applyFill="1" applyBorder="1" applyAlignment="1" applyProtection="1">
      <alignment horizontal="right"/>
    </xf>
    <xf numFmtId="166" fontId="9" fillId="11" borderId="0" xfId="2" applyNumberFormat="1" applyFont="1" applyFill="1" applyBorder="1" applyAlignment="1" applyProtection="1">
      <alignment horizontal="right"/>
    </xf>
    <xf numFmtId="4" fontId="9" fillId="11" borderId="0" xfId="2" applyNumberFormat="1" applyFont="1" applyFill="1" applyBorder="1" applyProtection="1">
      <protection locked="0"/>
    </xf>
    <xf numFmtId="2" fontId="9" fillId="11" borderId="0" xfId="2" applyNumberFormat="1" applyFont="1" applyFill="1" applyBorder="1" applyAlignment="1" applyProtection="1">
      <alignment horizontal="center"/>
    </xf>
    <xf numFmtId="4" fontId="9" fillId="11" borderId="0" xfId="2" applyNumberFormat="1" applyFont="1" applyFill="1" applyBorder="1" applyAlignment="1" applyProtection="1">
      <alignment horizontal="right"/>
      <protection locked="0"/>
    </xf>
    <xf numFmtId="0" fontId="9" fillId="11" borderId="0" xfId="2" applyFont="1" applyFill="1" applyBorder="1" applyAlignment="1" applyProtection="1">
      <alignment horizontal="right"/>
    </xf>
    <xf numFmtId="49" fontId="46" fillId="11" borderId="0" xfId="2" applyNumberFormat="1" applyFont="1" applyFill="1" applyBorder="1" applyAlignment="1" applyProtection="1">
      <alignment horizontal="right"/>
    </xf>
    <xf numFmtId="49" fontId="46" fillId="11" borderId="0" xfId="2" applyNumberFormat="1" applyFont="1" applyFill="1" applyBorder="1" applyProtection="1"/>
    <xf numFmtId="0" fontId="46" fillId="11" borderId="0" xfId="2" applyNumberFormat="1" applyFont="1" applyFill="1" applyBorder="1" applyProtection="1"/>
    <xf numFmtId="0" fontId="1" fillId="11" borderId="0" xfId="0" applyFont="1" applyFill="1" applyBorder="1" applyAlignment="1" applyProtection="1">
      <alignment vertical="center" wrapText="1"/>
    </xf>
    <xf numFmtId="0" fontId="46" fillId="11" borderId="0" xfId="2" applyFont="1" applyFill="1" applyProtection="1"/>
    <xf numFmtId="0" fontId="46" fillId="11" borderId="0" xfId="2" applyFont="1" applyFill="1" applyBorder="1" applyProtection="1"/>
    <xf numFmtId="3" fontId="51" fillId="0" borderId="0" xfId="0" applyNumberFormat="1" applyFont="1" applyBorder="1" applyProtection="1"/>
    <xf numFmtId="49" fontId="1" fillId="0" borderId="0" xfId="0" applyNumberFormat="1" applyFont="1" applyBorder="1" applyAlignment="1" applyProtection="1">
      <alignment horizontal="left" vertical="center"/>
    </xf>
    <xf numFmtId="1" fontId="46" fillId="0" borderId="3" xfId="2" applyNumberFormat="1" applyFont="1" applyFill="1" applyBorder="1" applyProtection="1"/>
    <xf numFmtId="49" fontId="46" fillId="0" borderId="23" xfId="2" applyNumberFormat="1" applyFont="1" applyFill="1" applyBorder="1" applyProtection="1"/>
    <xf numFmtId="166" fontId="46" fillId="0" borderId="23" xfId="2" applyNumberFormat="1" applyFont="1" applyFill="1" applyBorder="1" applyAlignment="1" applyProtection="1">
      <alignment horizontal="center"/>
    </xf>
    <xf numFmtId="165" fontId="46" fillId="0" borderId="23" xfId="2" applyNumberFormat="1" applyFont="1" applyFill="1" applyBorder="1" applyAlignment="1" applyProtection="1">
      <alignment horizontal="right"/>
    </xf>
    <xf numFmtId="166" fontId="46" fillId="0" borderId="23" xfId="2" applyNumberFormat="1" applyFont="1" applyFill="1" applyBorder="1" applyAlignment="1" applyProtection="1">
      <alignment horizontal="right"/>
    </xf>
    <xf numFmtId="4" fontId="46" fillId="0" borderId="23" xfId="2" applyNumberFormat="1" applyFont="1" applyFill="1" applyBorder="1" applyProtection="1">
      <protection locked="0"/>
    </xf>
    <xf numFmtId="4" fontId="46" fillId="0" borderId="23" xfId="2" applyNumberFormat="1" applyFont="1" applyFill="1" applyBorder="1" applyAlignment="1" applyProtection="1">
      <alignment horizontal="right"/>
      <protection locked="0"/>
    </xf>
    <xf numFmtId="166" fontId="9" fillId="2" borderId="25" xfId="0" applyNumberFormat="1" applyFont="1" applyFill="1" applyBorder="1" applyAlignment="1" applyProtection="1">
      <alignment horizontal="right"/>
    </xf>
    <xf numFmtId="2" fontId="9" fillId="2" borderId="25" xfId="0" applyNumberFormat="1" applyFont="1" applyFill="1" applyBorder="1" applyAlignment="1" applyProtection="1">
      <alignment horizontal="center"/>
    </xf>
    <xf numFmtId="2" fontId="9" fillId="2" borderId="41" xfId="0" applyNumberFormat="1" applyFont="1" applyFill="1" applyBorder="1" applyAlignment="1" applyProtection="1">
      <alignment horizontal="center"/>
    </xf>
    <xf numFmtId="49" fontId="1" fillId="0" borderId="0" xfId="0" applyNumberFormat="1" applyFont="1" applyBorder="1" applyAlignment="1" applyProtection="1">
      <alignment horizontal="left" vertical="center" wrapText="1"/>
    </xf>
    <xf numFmtId="49" fontId="6" fillId="12" borderId="23" xfId="2" applyNumberFormat="1" applyFont="1" applyFill="1" applyBorder="1" applyProtection="1"/>
    <xf numFmtId="49" fontId="52" fillId="10" borderId="4" xfId="2" applyNumberFormat="1" applyFont="1" applyFill="1" applyBorder="1" applyAlignment="1" applyProtection="1">
      <alignment horizontal="center"/>
    </xf>
    <xf numFmtId="1" fontId="46" fillId="11" borderId="3" xfId="2" applyNumberFormat="1" applyFont="1" applyFill="1" applyBorder="1" applyProtection="1"/>
    <xf numFmtId="49" fontId="46" fillId="11" borderId="23" xfId="2" applyNumberFormat="1" applyFont="1" applyFill="1" applyBorder="1" applyProtection="1"/>
    <xf numFmtId="166" fontId="46" fillId="11" borderId="23" xfId="2" applyNumberFormat="1" applyFont="1" applyFill="1" applyBorder="1" applyAlignment="1" applyProtection="1">
      <alignment horizontal="center"/>
    </xf>
    <xf numFmtId="165" fontId="46" fillId="11" borderId="23" xfId="2" applyNumberFormat="1" applyFont="1" applyFill="1" applyBorder="1" applyAlignment="1" applyProtection="1">
      <alignment horizontal="right"/>
    </xf>
    <xf numFmtId="166" fontId="46" fillId="11" borderId="23" xfId="2" applyNumberFormat="1" applyFont="1" applyFill="1" applyBorder="1" applyAlignment="1" applyProtection="1">
      <alignment horizontal="right"/>
    </xf>
    <xf numFmtId="166" fontId="46" fillId="11" borderId="23" xfId="0" applyNumberFormat="1" applyFont="1" applyFill="1" applyBorder="1" applyAlignment="1" applyProtection="1">
      <alignment horizontal="right" vertical="center"/>
    </xf>
    <xf numFmtId="4" fontId="46" fillId="11" borderId="23" xfId="2" applyNumberFormat="1" applyFont="1" applyFill="1" applyBorder="1" applyProtection="1">
      <protection locked="0"/>
    </xf>
    <xf numFmtId="2" fontId="46" fillId="11" borderId="23" xfId="0" applyNumberFormat="1" applyFont="1" applyFill="1" applyBorder="1" applyAlignment="1" applyProtection="1">
      <alignment horizontal="center" vertical="center"/>
    </xf>
    <xf numFmtId="4" fontId="46" fillId="11" borderId="23" xfId="2" applyNumberFormat="1" applyFont="1" applyFill="1" applyBorder="1" applyAlignment="1" applyProtection="1">
      <alignment horizontal="right"/>
      <protection locked="0"/>
    </xf>
    <xf numFmtId="2" fontId="46" fillId="11" borderId="7" xfId="5" applyNumberFormat="1" applyFont="1" applyFill="1" applyBorder="1" applyAlignment="1" applyProtection="1">
      <alignment horizontal="center" vertical="center"/>
    </xf>
    <xf numFmtId="49" fontId="6" fillId="11" borderId="23" xfId="2" applyNumberFormat="1" applyFont="1" applyFill="1" applyBorder="1" applyProtection="1"/>
    <xf numFmtId="49" fontId="9" fillId="2" borderId="5" xfId="2" applyNumberFormat="1" applyFont="1" applyFill="1" applyBorder="1" applyAlignment="1" applyProtection="1">
      <alignment vertical="center"/>
    </xf>
    <xf numFmtId="49" fontId="9" fillId="2" borderId="25" xfId="2" applyNumberFormat="1" applyFont="1" applyFill="1" applyBorder="1" applyAlignment="1" applyProtection="1">
      <alignment vertical="center"/>
    </xf>
    <xf numFmtId="166" fontId="9" fillId="2" borderId="25" xfId="2" applyNumberFormat="1" applyFont="1" applyFill="1" applyBorder="1" applyAlignment="1" applyProtection="1">
      <alignment vertical="center"/>
    </xf>
    <xf numFmtId="165" fontId="9" fillId="2" borderId="25" xfId="2" applyNumberFormat="1" applyFont="1" applyFill="1" applyBorder="1" applyAlignment="1" applyProtection="1">
      <alignment vertical="center"/>
    </xf>
    <xf numFmtId="166" fontId="9" fillId="2" borderId="25" xfId="2" applyNumberFormat="1" applyFont="1" applyFill="1" applyBorder="1" applyAlignment="1" applyProtection="1">
      <alignment horizontal="right" vertical="center"/>
    </xf>
    <xf numFmtId="4" fontId="47" fillId="2" borderId="25" xfId="2" applyNumberFormat="1" applyFont="1" applyFill="1" applyBorder="1" applyAlignment="1" applyProtection="1">
      <alignment horizontal="right" vertical="center"/>
      <protection locked="0"/>
    </xf>
    <xf numFmtId="2" fontId="9" fillId="2" borderId="25" xfId="2" applyNumberFormat="1" applyFont="1" applyFill="1" applyBorder="1" applyAlignment="1" applyProtection="1">
      <alignment horizontal="center" vertical="center"/>
    </xf>
    <xf numFmtId="4" fontId="47" fillId="2" borderId="25" xfId="2" applyNumberFormat="1" applyFont="1" applyFill="1" applyBorder="1" applyAlignment="1" applyProtection="1">
      <alignment vertical="center"/>
      <protection locked="0"/>
    </xf>
    <xf numFmtId="2" fontId="9" fillId="2" borderId="41" xfId="2" applyNumberFormat="1" applyFont="1" applyFill="1" applyBorder="1" applyAlignment="1" applyProtection="1">
      <alignment horizontal="center" vertical="center"/>
    </xf>
    <xf numFmtId="49" fontId="9" fillId="0" borderId="3" xfId="2" applyNumberFormat="1" applyFont="1" applyBorder="1" applyAlignment="1" applyProtection="1">
      <alignment vertical="center"/>
    </xf>
    <xf numFmtId="49" fontId="9" fillId="0" borderId="23" xfId="2" applyNumberFormat="1" applyFont="1" applyBorder="1" applyAlignment="1" applyProtection="1">
      <alignment vertical="center"/>
    </xf>
    <xf numFmtId="166" fontId="9" fillId="0" borderId="23" xfId="2" applyNumberFormat="1" applyFont="1" applyBorder="1" applyAlignment="1" applyProtection="1">
      <alignment vertical="center"/>
    </xf>
    <xf numFmtId="165" fontId="9" fillId="0" borderId="23" xfId="2" applyNumberFormat="1" applyFont="1" applyBorder="1" applyAlignment="1" applyProtection="1">
      <alignment vertical="center"/>
    </xf>
    <xf numFmtId="166" fontId="9" fillId="0" borderId="23" xfId="2" applyNumberFormat="1" applyFont="1" applyBorder="1" applyAlignment="1" applyProtection="1">
      <alignment horizontal="right" vertical="center"/>
    </xf>
    <xf numFmtId="166" fontId="9" fillId="2" borderId="23" xfId="2" applyNumberFormat="1" applyFont="1" applyFill="1" applyBorder="1" applyAlignment="1" applyProtection="1">
      <alignment horizontal="right" vertical="center"/>
    </xf>
    <xf numFmtId="4" fontId="47" fillId="0" borderId="23" xfId="2" applyNumberFormat="1" applyFont="1" applyBorder="1" applyAlignment="1" applyProtection="1">
      <alignment horizontal="right" vertical="center"/>
      <protection locked="0"/>
    </xf>
    <xf numFmtId="2" fontId="9" fillId="2" borderId="23" xfId="2" applyNumberFormat="1" applyFont="1" applyFill="1" applyBorder="1" applyAlignment="1" applyProtection="1">
      <alignment horizontal="center" vertical="center"/>
    </xf>
    <xf numFmtId="4" fontId="47" fillId="0" borderId="23" xfId="2" applyNumberFormat="1" applyFont="1" applyBorder="1" applyAlignment="1" applyProtection="1">
      <alignment vertical="center"/>
      <protection locked="0"/>
    </xf>
    <xf numFmtId="2" fontId="9" fillId="2" borderId="7" xfId="2" applyNumberFormat="1" applyFont="1" applyFill="1" applyBorder="1" applyAlignment="1" applyProtection="1">
      <alignment horizontal="center" vertical="center"/>
    </xf>
    <xf numFmtId="49" fontId="46" fillId="0" borderId="23" xfId="0" applyNumberFormat="1" applyFont="1" applyFill="1" applyBorder="1" applyAlignment="1" applyProtection="1">
      <alignment horizontal="left" vertical="center" wrapText="1"/>
    </xf>
    <xf numFmtId="1" fontId="46" fillId="0" borderId="0" xfId="2" applyNumberFormat="1" applyFont="1" applyFill="1" applyBorder="1" applyProtection="1"/>
    <xf numFmtId="166" fontId="46" fillId="0" borderId="0" xfId="2" applyNumberFormat="1" applyFont="1" applyFill="1" applyBorder="1" applyAlignment="1" applyProtection="1">
      <alignment horizontal="center"/>
    </xf>
    <xf numFmtId="165" fontId="46" fillId="0" borderId="0" xfId="2" applyNumberFormat="1" applyFont="1" applyFill="1" applyBorder="1" applyAlignment="1" applyProtection="1">
      <alignment horizontal="right"/>
    </xf>
    <xf numFmtId="166" fontId="46" fillId="0" borderId="0" xfId="2" applyNumberFormat="1" applyFont="1" applyFill="1" applyBorder="1" applyAlignment="1" applyProtection="1">
      <alignment horizontal="right"/>
    </xf>
    <xf numFmtId="4" fontId="46" fillId="0" borderId="0" xfId="2" applyNumberFormat="1" applyFont="1" applyFill="1" applyBorder="1" applyProtection="1">
      <protection locked="0"/>
    </xf>
    <xf numFmtId="2" fontId="46" fillId="0" borderId="0" xfId="2" applyNumberFormat="1" applyFont="1" applyFill="1" applyBorder="1" applyAlignment="1" applyProtection="1">
      <alignment horizontal="center"/>
    </xf>
    <xf numFmtId="4" fontId="46" fillId="0" borderId="0" xfId="2" applyNumberFormat="1" applyFont="1" applyFill="1" applyBorder="1" applyAlignment="1" applyProtection="1">
      <alignment horizontal="right"/>
      <protection locked="0"/>
    </xf>
    <xf numFmtId="165" fontId="46" fillId="0" borderId="23" xfId="0" applyNumberFormat="1" applyFont="1" applyFill="1" applyBorder="1" applyAlignment="1" applyProtection="1">
      <alignment horizontal="center" vertical="center"/>
    </xf>
    <xf numFmtId="4" fontId="46" fillId="0" borderId="23" xfId="0" applyNumberFormat="1" applyFont="1" applyFill="1" applyBorder="1" applyAlignment="1" applyProtection="1">
      <alignment horizontal="center" vertical="center"/>
      <protection locked="0"/>
    </xf>
    <xf numFmtId="4" fontId="46" fillId="0" borderId="23" xfId="5" applyNumberFormat="1" applyFont="1" applyFill="1" applyBorder="1" applyAlignment="1" applyProtection="1">
      <alignment horizontal="right" vertical="center"/>
      <protection locked="0"/>
    </xf>
    <xf numFmtId="49" fontId="9" fillId="11" borderId="3" xfId="2" applyNumberFormat="1" applyFont="1" applyFill="1" applyBorder="1" applyAlignment="1" applyProtection="1">
      <alignment vertical="center"/>
    </xf>
    <xf numFmtId="49" fontId="9" fillId="11" borderId="23" xfId="2" applyNumberFormat="1" applyFont="1" applyFill="1" applyBorder="1" applyAlignment="1" applyProtection="1">
      <alignment vertical="center"/>
    </xf>
    <xf numFmtId="166" fontId="9" fillId="11" borderId="23" xfId="2" applyNumberFormat="1" applyFont="1" applyFill="1" applyBorder="1" applyAlignment="1" applyProtection="1">
      <alignment vertical="center"/>
    </xf>
    <xf numFmtId="165" fontId="9" fillId="11" borderId="23" xfId="2" applyNumberFormat="1" applyFont="1" applyFill="1" applyBorder="1" applyAlignment="1" applyProtection="1">
      <alignment vertical="center"/>
    </xf>
    <xf numFmtId="166" fontId="9" fillId="11" borderId="23" xfId="2" applyNumberFormat="1" applyFont="1" applyFill="1" applyBorder="1" applyAlignment="1" applyProtection="1">
      <alignment horizontal="right" vertical="center"/>
    </xf>
    <xf numFmtId="4" fontId="9" fillId="11" borderId="23" xfId="2" applyNumberFormat="1" applyFont="1" applyFill="1" applyBorder="1" applyAlignment="1" applyProtection="1">
      <alignment horizontal="right" vertical="center"/>
      <protection locked="0"/>
    </xf>
    <xf numFmtId="4" fontId="9" fillId="11" borderId="23" xfId="2" applyNumberFormat="1" applyFont="1" applyFill="1" applyBorder="1" applyAlignment="1" applyProtection="1">
      <alignment vertical="center"/>
      <protection locked="0"/>
    </xf>
    <xf numFmtId="0" fontId="46" fillId="11" borderId="0" xfId="2" applyFont="1" applyFill="1" applyBorder="1" applyAlignment="1" applyProtection="1">
      <alignment horizontal="right" vertical="center"/>
    </xf>
    <xf numFmtId="0" fontId="9" fillId="11" borderId="0" xfId="2" applyFont="1" applyFill="1" applyBorder="1" applyAlignment="1" applyProtection="1">
      <alignment horizontal="center" vertical="center"/>
    </xf>
    <xf numFmtId="0" fontId="46" fillId="11" borderId="0" xfId="2" applyFont="1" applyFill="1" applyBorder="1" applyAlignment="1" applyProtection="1">
      <alignment vertical="center"/>
    </xf>
    <xf numFmtId="49" fontId="48" fillId="11" borderId="0" xfId="2" applyNumberFormat="1" applyFont="1" applyFill="1" applyBorder="1" applyAlignment="1" applyProtection="1">
      <alignment horizontal="left" vertical="center"/>
    </xf>
    <xf numFmtId="4" fontId="47" fillId="11" borderId="23" xfId="2" applyNumberFormat="1" applyFont="1" applyFill="1" applyBorder="1" applyAlignment="1" applyProtection="1">
      <alignment horizontal="right" vertical="center"/>
      <protection locked="0"/>
    </xf>
    <xf numFmtId="2" fontId="9" fillId="11" borderId="23" xfId="2" applyNumberFormat="1" applyFont="1" applyFill="1" applyBorder="1" applyAlignment="1" applyProtection="1">
      <alignment horizontal="center" vertical="center"/>
    </xf>
    <xf numFmtId="4" fontId="47" fillId="11" borderId="23" xfId="2" applyNumberFormat="1" applyFont="1" applyFill="1" applyBorder="1" applyAlignment="1" applyProtection="1">
      <alignment vertical="center"/>
      <protection locked="0"/>
    </xf>
    <xf numFmtId="2" fontId="9" fillId="11" borderId="7" xfId="2" applyNumberFormat="1" applyFont="1" applyFill="1" applyBorder="1" applyAlignment="1" applyProtection="1">
      <alignment horizontal="center" vertical="center"/>
    </xf>
    <xf numFmtId="4" fontId="9" fillId="0" borderId="23" xfId="2" applyNumberFormat="1" applyFont="1" applyBorder="1" applyAlignment="1" applyProtection="1">
      <alignment horizontal="right" vertical="center"/>
      <protection locked="0"/>
    </xf>
    <xf numFmtId="4" fontId="9" fillId="0" borderId="23" xfId="2" applyNumberFormat="1" applyFont="1" applyBorder="1" applyAlignment="1" applyProtection="1">
      <alignment vertical="center"/>
      <protection locked="0"/>
    </xf>
    <xf numFmtId="4" fontId="21" fillId="2" borderId="23" xfId="2" applyNumberFormat="1" applyFont="1" applyFill="1" applyBorder="1" applyAlignment="1" applyProtection="1">
      <alignment vertical="center"/>
      <protection locked="0"/>
    </xf>
    <xf numFmtId="0" fontId="19" fillId="3" borderId="0" xfId="2" applyFont="1" applyFill="1" applyBorder="1" applyAlignment="1" applyProtection="1">
      <alignment horizontal="right" vertical="center"/>
      <protection locked="0"/>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cellXfs>
  <cellStyles count="6">
    <cellStyle name="normální" xfId="0" builtinId="0"/>
    <cellStyle name="Normální 2" xfId="1"/>
    <cellStyle name="normální_dz_SZDC_2010" xfId="5"/>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2</xdr:col>
      <xdr:colOff>168313</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sheetPr codeName="List5"/>
  <dimension ref="A1:Z1390"/>
  <sheetViews>
    <sheetView showGridLines="0" tabSelected="1" view="pageBreakPreview" zoomScaleSheetLayoutView="100" workbookViewId="0">
      <pane xSplit="2" ySplit="10" topLeftCell="C137" activePane="bottomRight" state="frozen"/>
      <selection pane="topRight" activeCell="C1" sqref="C1"/>
      <selection pane="bottomLeft" activeCell="A11" sqref="A11"/>
      <selection pane="bottomRight" activeCell="I149" sqref="I149"/>
    </sheetView>
  </sheetViews>
  <sheetFormatPr defaultRowHeight="12.75"/>
  <cols>
    <col min="1" max="1" width="4.28515625" style="3" customWidth="1"/>
    <col min="2" max="2" width="8.710937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c r="A1" s="252" t="s">
        <v>1</v>
      </c>
      <c r="B1" s="253"/>
      <c r="C1" s="253"/>
      <c r="D1" s="254"/>
      <c r="E1" s="246"/>
      <c r="F1" s="247"/>
      <c r="G1" s="248"/>
      <c r="H1" s="249" t="s">
        <v>27</v>
      </c>
      <c r="I1" s="495" t="s">
        <v>28</v>
      </c>
      <c r="J1" s="497"/>
      <c r="K1" s="312">
        <f>ROUND(SUM(I12:I365,K12:K365)/2,2)</f>
        <v>0</v>
      </c>
      <c r="L1" s="267"/>
      <c r="M1" s="30"/>
      <c r="N1" s="93" t="s">
        <v>41</v>
      </c>
      <c r="O1" s="94">
        <v>1</v>
      </c>
      <c r="P1" s="81">
        <f>K1/O1</f>
        <v>0</v>
      </c>
      <c r="Q1" s="63" t="s">
        <v>34</v>
      </c>
      <c r="U1" s="495" t="s">
        <v>28</v>
      </c>
      <c r="V1" s="496"/>
      <c r="W1" s="495" t="s">
        <v>29</v>
      </c>
      <c r="X1" s="496"/>
      <c r="Y1" s="495" t="s">
        <v>30</v>
      </c>
      <c r="Z1" s="496"/>
    </row>
    <row r="2" spans="1:26" ht="25.5" customHeight="1" thickTop="1" thickBot="1">
      <c r="A2" s="255"/>
      <c r="B2" s="256"/>
      <c r="C2" s="67" t="s">
        <v>43</v>
      </c>
      <c r="D2" s="257"/>
      <c r="E2" s="250"/>
      <c r="F2" s="251"/>
      <c r="G2" s="244"/>
      <c r="H2" s="244"/>
      <c r="I2" s="244"/>
      <c r="J2" s="245"/>
      <c r="K2" s="96" t="s">
        <v>0</v>
      </c>
      <c r="L2" s="268"/>
      <c r="M2" s="31"/>
      <c r="N2" s="77" t="s">
        <v>38</v>
      </c>
      <c r="O2" s="78" t="s">
        <v>39</v>
      </c>
      <c r="P2" s="79" t="s">
        <v>40</v>
      </c>
      <c r="Q2" s="58"/>
    </row>
    <row r="3" spans="1:26">
      <c r="A3" s="258" t="s">
        <v>7</v>
      </c>
      <c r="B3" s="253"/>
      <c r="C3" s="47" t="s">
        <v>56</v>
      </c>
      <c r="D3" s="248"/>
      <c r="E3" s="246"/>
      <c r="F3" s="247"/>
      <c r="G3" s="248"/>
      <c r="H3" s="248"/>
      <c r="I3" s="16" t="s">
        <v>8</v>
      </c>
      <c r="J3" s="95" t="s">
        <v>57</v>
      </c>
      <c r="K3" s="265"/>
      <c r="L3" s="269"/>
      <c r="N3" s="24"/>
      <c r="Q3" s="61" t="s">
        <v>36</v>
      </c>
      <c r="R3" s="24"/>
      <c r="S3" s="24"/>
      <c r="U3" s="272">
        <f ca="1">TODAY()</f>
        <v>42249</v>
      </c>
    </row>
    <row r="4" spans="1:26" ht="45" customHeight="1">
      <c r="A4" s="259" t="s">
        <v>4</v>
      </c>
      <c r="B4" s="260"/>
      <c r="C4" s="76" t="s">
        <v>96</v>
      </c>
      <c r="D4" s="68" t="s">
        <v>55</v>
      </c>
      <c r="E4" s="70"/>
      <c r="F4" s="263"/>
      <c r="G4" s="264"/>
      <c r="H4" s="264"/>
      <c r="I4" s="59" t="s">
        <v>5</v>
      </c>
      <c r="J4" s="66" t="s">
        <v>292</v>
      </c>
      <c r="K4" s="266"/>
      <c r="L4" s="64"/>
      <c r="M4" s="60"/>
      <c r="N4" s="58"/>
      <c r="O4" s="65"/>
      <c r="P4" s="58"/>
      <c r="Q4" s="61" t="s">
        <v>33</v>
      </c>
      <c r="R4" s="24"/>
      <c r="S4" s="24"/>
      <c r="U4" s="80"/>
    </row>
    <row r="5" spans="1:26" ht="13.5" thickBot="1">
      <c r="A5" s="261" t="s">
        <v>9</v>
      </c>
      <c r="B5" s="262"/>
      <c r="C5" s="19">
        <v>41919</v>
      </c>
      <c r="D5" s="248"/>
      <c r="E5" s="246"/>
      <c r="F5" s="247"/>
      <c r="G5" s="248"/>
      <c r="H5" s="248"/>
      <c r="I5" s="17" t="s">
        <v>10</v>
      </c>
      <c r="J5" s="18"/>
      <c r="K5" s="19"/>
      <c r="L5" s="52"/>
      <c r="M5" s="510"/>
      <c r="N5" s="510"/>
      <c r="O5" s="510"/>
      <c r="Q5" s="61" t="s">
        <v>37</v>
      </c>
      <c r="R5" s="24"/>
      <c r="S5" s="24"/>
    </row>
    <row r="6" spans="1:26" ht="32.25" customHeight="1">
      <c r="A6" s="5" t="s">
        <v>11</v>
      </c>
      <c r="B6" s="41"/>
      <c r="C6" s="41"/>
      <c r="D6" s="6"/>
      <c r="E6" s="83"/>
      <c r="F6" s="11"/>
      <c r="G6" s="6"/>
      <c r="H6" s="503" t="s">
        <v>12</v>
      </c>
      <c r="I6" s="504"/>
      <c r="J6" s="504"/>
      <c r="K6" s="505"/>
      <c r="L6" s="53"/>
      <c r="M6" s="501" t="s">
        <v>2</v>
      </c>
      <c r="N6" s="501" t="s">
        <v>3</v>
      </c>
      <c r="O6" s="498" t="s">
        <v>31</v>
      </c>
      <c r="P6" s="498" t="s">
        <v>35</v>
      </c>
      <c r="Q6" s="61" t="s">
        <v>32</v>
      </c>
      <c r="R6" s="62"/>
      <c r="S6" s="24"/>
    </row>
    <row r="7" spans="1:26">
      <c r="A7" s="7" t="s">
        <v>13</v>
      </c>
      <c r="B7" s="42" t="s">
        <v>14</v>
      </c>
      <c r="C7" s="46"/>
      <c r="D7" s="8" t="s">
        <v>15</v>
      </c>
      <c r="E7" s="84"/>
      <c r="F7" s="12" t="s">
        <v>16</v>
      </c>
      <c r="G7" s="8" t="s">
        <v>17</v>
      </c>
      <c r="H7" s="37" t="s">
        <v>18</v>
      </c>
      <c r="I7" s="13"/>
      <c r="J7" s="506" t="s">
        <v>19</v>
      </c>
      <c r="K7" s="507"/>
      <c r="L7" s="54"/>
      <c r="M7" s="502"/>
      <c r="N7" s="502"/>
      <c r="O7" s="508"/>
      <c r="P7" s="499"/>
      <c r="Q7" s="63" t="s">
        <v>32</v>
      </c>
      <c r="R7" s="58"/>
    </row>
    <row r="8" spans="1:26" ht="13.5" customHeight="1">
      <c r="A8" s="9" t="s">
        <v>20</v>
      </c>
      <c r="B8" s="43" t="s">
        <v>21</v>
      </c>
      <c r="C8" s="43" t="s">
        <v>22</v>
      </c>
      <c r="D8" s="10" t="s">
        <v>23</v>
      </c>
      <c r="E8" s="14" t="s">
        <v>24</v>
      </c>
      <c r="F8" s="15" t="s">
        <v>25</v>
      </c>
      <c r="G8" s="10" t="s">
        <v>25</v>
      </c>
      <c r="H8" s="20" t="s">
        <v>16</v>
      </c>
      <c r="I8" s="10" t="s">
        <v>26</v>
      </c>
      <c r="J8" s="20" t="s">
        <v>16</v>
      </c>
      <c r="K8" s="35" t="s">
        <v>26</v>
      </c>
      <c r="L8" s="55"/>
      <c r="M8" s="502"/>
      <c r="N8" s="502"/>
      <c r="O8" s="509"/>
      <c r="P8" s="500"/>
      <c r="Q8" s="63" t="s">
        <v>32</v>
      </c>
      <c r="R8" s="58"/>
    </row>
    <row r="9" spans="1:26">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c r="A11" s="222" t="s">
        <v>61</v>
      </c>
      <c r="B11" s="223" t="s">
        <v>61</v>
      </c>
      <c r="C11" s="242" t="s">
        <v>58</v>
      </c>
      <c r="D11" s="224"/>
      <c r="E11" s="225" t="s">
        <v>42</v>
      </c>
      <c r="F11" s="225"/>
      <c r="G11" s="226"/>
      <c r="H11" s="227"/>
      <c r="I11" s="228"/>
      <c r="J11" s="229"/>
      <c r="K11" s="230"/>
      <c r="L11" s="270"/>
      <c r="M11" s="231"/>
      <c r="N11" s="232"/>
      <c r="O11" s="90"/>
      <c r="P11" s="72"/>
      <c r="R11" s="72">
        <f>LEN(C11)</f>
        <v>27</v>
      </c>
      <c r="S11" s="72"/>
    </row>
    <row r="12" spans="1:26" s="71" customFormat="1" ht="12.95" customHeight="1">
      <c r="A12" s="282">
        <v>1</v>
      </c>
      <c r="B12" s="283">
        <v>3100</v>
      </c>
      <c r="C12" s="284" t="s">
        <v>97</v>
      </c>
      <c r="D12" s="285" t="s">
        <v>98</v>
      </c>
      <c r="E12" s="305">
        <v>1</v>
      </c>
      <c r="F12" s="236"/>
      <c r="G12" s="237"/>
      <c r="H12" s="238"/>
      <c r="I12" s="240">
        <f>ROUND(E12*H12,2)</f>
        <v>0</v>
      </c>
      <c r="J12" s="276"/>
      <c r="K12" s="240">
        <f>ROUND(E12*J12,2)</f>
        <v>0</v>
      </c>
      <c r="L12" s="270"/>
      <c r="M12" s="231" t="s">
        <v>59</v>
      </c>
      <c r="N12" s="241" t="s">
        <v>60</v>
      </c>
      <c r="O12" s="304" t="s">
        <v>42</v>
      </c>
      <c r="P12" s="300"/>
      <c r="R12" s="72">
        <f t="shared" ref="R12:R148" si="0">LEN(C12)</f>
        <v>46</v>
      </c>
      <c r="S12" s="72"/>
    </row>
    <row r="13" spans="1:26" s="71" customFormat="1" ht="12.95" customHeight="1">
      <c r="A13" s="282">
        <v>2</v>
      </c>
      <c r="B13" s="283">
        <v>2944</v>
      </c>
      <c r="C13" s="284" t="s">
        <v>99</v>
      </c>
      <c r="D13" s="285" t="s">
        <v>100</v>
      </c>
      <c r="E13" s="305">
        <v>1</v>
      </c>
      <c r="F13" s="236"/>
      <c r="G13" s="237"/>
      <c r="H13" s="238"/>
      <c r="I13" s="240">
        <f t="shared" ref="I13:I76" si="1">ROUND(E13*H13,2)</f>
        <v>0</v>
      </c>
      <c r="J13" s="277"/>
      <c r="K13" s="240">
        <f t="shared" ref="K13:K146" si="2">ROUND(E13*J13,2)</f>
        <v>0</v>
      </c>
      <c r="L13" s="270"/>
      <c r="M13" s="231" t="s">
        <v>59</v>
      </c>
      <c r="N13" s="241" t="s">
        <v>60</v>
      </c>
      <c r="O13" s="304" t="s">
        <v>42</v>
      </c>
      <c r="P13" s="98"/>
      <c r="R13" s="72">
        <f t="shared" si="0"/>
        <v>40</v>
      </c>
      <c r="S13" s="72"/>
    </row>
    <row r="14" spans="1:26" s="71" customFormat="1" ht="12.95" customHeight="1">
      <c r="A14" s="282">
        <v>3</v>
      </c>
      <c r="B14" s="283">
        <v>15150</v>
      </c>
      <c r="C14" s="284" t="s">
        <v>101</v>
      </c>
      <c r="D14" s="285" t="s">
        <v>102</v>
      </c>
      <c r="E14" s="306">
        <v>15149.72</v>
      </c>
      <c r="F14" s="236"/>
      <c r="G14" s="237"/>
      <c r="H14" s="238"/>
      <c r="I14" s="240">
        <f t="shared" si="1"/>
        <v>0</v>
      </c>
      <c r="J14" s="278"/>
      <c r="K14" s="240">
        <f t="shared" si="2"/>
        <v>0</v>
      </c>
      <c r="L14" s="270"/>
      <c r="M14" s="231" t="s">
        <v>59</v>
      </c>
      <c r="N14" s="241" t="s">
        <v>60</v>
      </c>
      <c r="O14" s="304" t="s">
        <v>64</v>
      </c>
      <c r="P14" s="303" t="s">
        <v>316</v>
      </c>
      <c r="R14" s="72">
        <f t="shared" si="0"/>
        <v>130</v>
      </c>
      <c r="S14" s="72"/>
    </row>
    <row r="15" spans="1:26" s="71" customFormat="1" ht="12.95" customHeight="1">
      <c r="A15" s="282">
        <v>4</v>
      </c>
      <c r="B15" s="283">
        <v>15210</v>
      </c>
      <c r="C15" s="284" t="s">
        <v>103</v>
      </c>
      <c r="D15" s="285" t="s">
        <v>102</v>
      </c>
      <c r="E15" s="307">
        <v>1319.1478</v>
      </c>
      <c r="F15" s="236"/>
      <c r="G15" s="237"/>
      <c r="H15" s="238"/>
      <c r="I15" s="240">
        <f t="shared" si="1"/>
        <v>0</v>
      </c>
      <c r="J15" s="278"/>
      <c r="K15" s="240">
        <f t="shared" si="2"/>
        <v>0</v>
      </c>
      <c r="L15" s="270"/>
      <c r="M15" s="231" t="s">
        <v>59</v>
      </c>
      <c r="N15" s="241" t="s">
        <v>60</v>
      </c>
      <c r="O15" s="304" t="s">
        <v>64</v>
      </c>
      <c r="P15" s="303" t="s">
        <v>297</v>
      </c>
      <c r="R15" s="72">
        <f t="shared" si="0"/>
        <v>84</v>
      </c>
      <c r="S15" s="72"/>
    </row>
    <row r="16" spans="1:26" s="71" customFormat="1" ht="12.95" customHeight="1">
      <c r="A16" s="282">
        <v>5</v>
      </c>
      <c r="B16" s="283">
        <v>15250</v>
      </c>
      <c r="C16" s="284" t="s">
        <v>104</v>
      </c>
      <c r="D16" s="285" t="s">
        <v>102</v>
      </c>
      <c r="E16" s="305">
        <v>1.3680000000000001</v>
      </c>
      <c r="F16" s="236"/>
      <c r="G16" s="237"/>
      <c r="H16" s="238"/>
      <c r="I16" s="240">
        <f t="shared" si="1"/>
        <v>0</v>
      </c>
      <c r="J16" s="279"/>
      <c r="K16" s="240">
        <f t="shared" si="2"/>
        <v>0</v>
      </c>
      <c r="L16" s="270"/>
      <c r="M16" s="231" t="s">
        <v>59</v>
      </c>
      <c r="N16" s="241" t="s">
        <v>60</v>
      </c>
      <c r="O16" s="304" t="s">
        <v>64</v>
      </c>
      <c r="P16" s="303" t="s">
        <v>298</v>
      </c>
      <c r="R16" s="72">
        <f t="shared" si="0"/>
        <v>95</v>
      </c>
      <c r="S16" s="72"/>
    </row>
    <row r="17" spans="1:20" s="71" customFormat="1" ht="12.95" customHeight="1">
      <c r="A17" s="282">
        <v>6</v>
      </c>
      <c r="B17" s="283">
        <v>15260</v>
      </c>
      <c r="C17" s="284" t="s">
        <v>105</v>
      </c>
      <c r="D17" s="285" t="s">
        <v>102</v>
      </c>
      <c r="E17" s="305">
        <v>2.4777</v>
      </c>
      <c r="F17" s="236"/>
      <c r="G17" s="237"/>
      <c r="H17" s="238"/>
      <c r="I17" s="240">
        <f t="shared" si="1"/>
        <v>0</v>
      </c>
      <c r="J17" s="279"/>
      <c r="K17" s="240">
        <f t="shared" si="2"/>
        <v>0</v>
      </c>
      <c r="L17" s="270"/>
      <c r="M17" s="231" t="s">
        <v>59</v>
      </c>
      <c r="N17" s="241" t="s">
        <v>60</v>
      </c>
      <c r="O17" s="304" t="s">
        <v>64</v>
      </c>
      <c r="P17" s="303" t="s">
        <v>299</v>
      </c>
      <c r="R17" s="72">
        <f t="shared" si="0"/>
        <v>88</v>
      </c>
      <c r="S17" s="72"/>
    </row>
    <row r="18" spans="1:20" s="71" customFormat="1" ht="12.95" customHeight="1">
      <c r="A18" s="282">
        <v>7</v>
      </c>
      <c r="B18" s="283">
        <v>15520</v>
      </c>
      <c r="C18" s="284" t="s">
        <v>106</v>
      </c>
      <c r="D18" s="285" t="s">
        <v>102</v>
      </c>
      <c r="E18" s="308">
        <v>309.23719999999997</v>
      </c>
      <c r="F18" s="236"/>
      <c r="G18" s="237"/>
      <c r="H18" s="238"/>
      <c r="I18" s="240">
        <f t="shared" si="1"/>
        <v>0</v>
      </c>
      <c r="J18" s="279"/>
      <c r="K18" s="240">
        <f t="shared" si="2"/>
        <v>0</v>
      </c>
      <c r="L18" s="270"/>
      <c r="M18" s="231" t="s">
        <v>59</v>
      </c>
      <c r="N18" s="241" t="s">
        <v>60</v>
      </c>
      <c r="O18" s="304" t="s">
        <v>64</v>
      </c>
      <c r="P18" s="303" t="s">
        <v>256</v>
      </c>
      <c r="R18" s="72">
        <f t="shared" si="0"/>
        <v>80</v>
      </c>
      <c r="S18" s="72"/>
    </row>
    <row r="19" spans="1:20" s="71" customFormat="1" ht="12.95" customHeight="1">
      <c r="A19" s="282">
        <v>8</v>
      </c>
      <c r="B19" s="283">
        <v>15140</v>
      </c>
      <c r="C19" s="284" t="s">
        <v>107</v>
      </c>
      <c r="D19" s="285" t="s">
        <v>102</v>
      </c>
      <c r="E19" s="309">
        <v>10.061999999999999</v>
      </c>
      <c r="F19" s="236"/>
      <c r="G19" s="237"/>
      <c r="H19" s="238"/>
      <c r="I19" s="240">
        <f t="shared" si="1"/>
        <v>0</v>
      </c>
      <c r="J19" s="278"/>
      <c r="K19" s="240">
        <f t="shared" si="2"/>
        <v>0</v>
      </c>
      <c r="L19" s="270"/>
      <c r="M19" s="231" t="s">
        <v>59</v>
      </c>
      <c r="N19" s="241" t="s">
        <v>60</v>
      </c>
      <c r="O19" s="304" t="s">
        <v>64</v>
      </c>
      <c r="P19" s="303" t="s">
        <v>257</v>
      </c>
      <c r="R19" s="72">
        <f t="shared" si="0"/>
        <v>93</v>
      </c>
      <c r="S19" s="72"/>
    </row>
    <row r="20" spans="1:20" s="71" customFormat="1" ht="12.95" customHeight="1">
      <c r="A20" s="282">
        <v>9</v>
      </c>
      <c r="B20" s="283">
        <v>512550</v>
      </c>
      <c r="C20" s="284" t="s">
        <v>108</v>
      </c>
      <c r="D20" s="285" t="s">
        <v>109</v>
      </c>
      <c r="E20" s="306">
        <v>2290.2148000000002</v>
      </c>
      <c r="F20" s="236"/>
      <c r="G20" s="237"/>
      <c r="H20" s="238"/>
      <c r="I20" s="240">
        <f t="shared" si="1"/>
        <v>0</v>
      </c>
      <c r="J20" s="279"/>
      <c r="K20" s="240">
        <f t="shared" si="2"/>
        <v>0</v>
      </c>
      <c r="L20" s="270"/>
      <c r="M20" s="231" t="s">
        <v>59</v>
      </c>
      <c r="N20" s="241" t="s">
        <v>60</v>
      </c>
      <c r="O20" s="304" t="s">
        <v>234</v>
      </c>
      <c r="P20" s="303" t="s">
        <v>317</v>
      </c>
      <c r="R20" s="72">
        <f t="shared" si="0"/>
        <v>59</v>
      </c>
      <c r="S20" s="72"/>
    </row>
    <row r="21" spans="1:20" s="71" customFormat="1" ht="12.95" customHeight="1">
      <c r="A21" s="282">
        <v>10</v>
      </c>
      <c r="B21" s="283">
        <v>514000</v>
      </c>
      <c r="C21" s="284" t="s">
        <v>110</v>
      </c>
      <c r="D21" s="285" t="s">
        <v>109</v>
      </c>
      <c r="E21" s="307">
        <v>1411.3371999999999</v>
      </c>
      <c r="F21" s="236"/>
      <c r="G21" s="237"/>
      <c r="H21" s="238"/>
      <c r="I21" s="240">
        <f t="shared" si="1"/>
        <v>0</v>
      </c>
      <c r="J21" s="278"/>
      <c r="K21" s="240">
        <f t="shared" si="2"/>
        <v>0</v>
      </c>
      <c r="L21" s="270"/>
      <c r="M21" s="231" t="s">
        <v>59</v>
      </c>
      <c r="N21" s="241" t="s">
        <v>60</v>
      </c>
      <c r="O21" s="304" t="s">
        <v>65</v>
      </c>
      <c r="P21" s="303" t="s">
        <v>300</v>
      </c>
      <c r="R21" s="72">
        <f t="shared" si="0"/>
        <v>26</v>
      </c>
      <c r="S21" s="72"/>
    </row>
    <row r="22" spans="1:20" s="71" customFormat="1" ht="12.95" customHeight="1">
      <c r="A22" s="282">
        <v>11</v>
      </c>
      <c r="B22" s="283">
        <v>125738</v>
      </c>
      <c r="C22" s="284" t="s">
        <v>111</v>
      </c>
      <c r="D22" s="285" t="s">
        <v>112</v>
      </c>
      <c r="E22" s="308">
        <v>423.40120000000002</v>
      </c>
      <c r="F22" s="236"/>
      <c r="G22" s="237"/>
      <c r="H22" s="238"/>
      <c r="I22" s="240">
        <f t="shared" si="1"/>
        <v>0</v>
      </c>
      <c r="J22" s="278"/>
      <c r="K22" s="240">
        <f t="shared" si="2"/>
        <v>0</v>
      </c>
      <c r="L22" s="270"/>
      <c r="M22" s="231" t="s">
        <v>59</v>
      </c>
      <c r="N22" s="241" t="s">
        <v>60</v>
      </c>
      <c r="O22" s="304" t="s">
        <v>66</v>
      </c>
      <c r="P22" s="303" t="s">
        <v>301</v>
      </c>
      <c r="R22" s="72">
        <f t="shared" si="0"/>
        <v>87</v>
      </c>
      <c r="S22" s="72"/>
    </row>
    <row r="23" spans="1:20" s="71" customFormat="1" ht="12.95" customHeight="1">
      <c r="A23" s="282">
        <v>12</v>
      </c>
      <c r="B23" s="283">
        <v>125739</v>
      </c>
      <c r="C23" s="284" t="s">
        <v>113</v>
      </c>
      <c r="D23" s="285" t="s">
        <v>112</v>
      </c>
      <c r="E23" s="307">
        <v>4234.0119999999997</v>
      </c>
      <c r="F23" s="236"/>
      <c r="G23" s="237"/>
      <c r="H23" s="238"/>
      <c r="I23" s="240">
        <f t="shared" si="1"/>
        <v>0</v>
      </c>
      <c r="J23" s="280"/>
      <c r="K23" s="240">
        <f t="shared" si="2"/>
        <v>0</v>
      </c>
      <c r="L23" s="270"/>
      <c r="M23" s="231" t="s">
        <v>59</v>
      </c>
      <c r="N23" s="241" t="s">
        <v>60</v>
      </c>
      <c r="O23" s="304" t="s">
        <v>67</v>
      </c>
      <c r="P23" s="303" t="s">
        <v>302</v>
      </c>
      <c r="R23" s="72">
        <f t="shared" si="0"/>
        <v>95</v>
      </c>
      <c r="S23" s="72"/>
    </row>
    <row r="24" spans="1:20" s="71" customFormat="1" ht="12.95" customHeight="1">
      <c r="A24" s="282">
        <v>13</v>
      </c>
      <c r="B24" s="283">
        <v>513550</v>
      </c>
      <c r="C24" s="284" t="s">
        <v>114</v>
      </c>
      <c r="D24" s="285" t="s">
        <v>109</v>
      </c>
      <c r="E24" s="308">
        <v>845.92250000000001</v>
      </c>
      <c r="F24" s="236"/>
      <c r="G24" s="237"/>
      <c r="H24" s="238"/>
      <c r="I24" s="240">
        <f t="shared" si="1"/>
        <v>0</v>
      </c>
      <c r="J24" s="279"/>
      <c r="K24" s="240">
        <f t="shared" si="2"/>
        <v>0</v>
      </c>
      <c r="L24" s="270"/>
      <c r="M24" s="231" t="s">
        <v>59</v>
      </c>
      <c r="N24" s="241" t="s">
        <v>60</v>
      </c>
      <c r="O24" s="304" t="s">
        <v>68</v>
      </c>
      <c r="P24" s="303" t="s">
        <v>321</v>
      </c>
      <c r="R24" s="72">
        <f t="shared" si="0"/>
        <v>60</v>
      </c>
      <c r="S24" s="72"/>
    </row>
    <row r="25" spans="1:20" s="71" customFormat="1" ht="12.95" customHeight="1">
      <c r="A25" s="282">
        <v>14</v>
      </c>
      <c r="B25" s="283">
        <v>524352</v>
      </c>
      <c r="C25" s="284" t="s">
        <v>115</v>
      </c>
      <c r="D25" s="285" t="s">
        <v>116</v>
      </c>
      <c r="E25" s="307">
        <v>875.01</v>
      </c>
      <c r="F25" s="236"/>
      <c r="G25" s="237"/>
      <c r="H25" s="238"/>
      <c r="I25" s="240">
        <f t="shared" si="1"/>
        <v>0</v>
      </c>
      <c r="J25" s="281"/>
      <c r="K25" s="240">
        <f t="shared" si="2"/>
        <v>0</v>
      </c>
      <c r="L25" s="270"/>
      <c r="M25" s="231" t="s">
        <v>59</v>
      </c>
      <c r="N25" s="241" t="s">
        <v>60</v>
      </c>
      <c r="O25" s="304" t="s">
        <v>69</v>
      </c>
      <c r="P25" s="303" t="s">
        <v>322</v>
      </c>
      <c r="R25" s="72">
        <f t="shared" si="0"/>
        <v>85</v>
      </c>
      <c r="S25" s="72"/>
    </row>
    <row r="26" spans="1:20" s="71" customFormat="1" ht="12.95" customHeight="1">
      <c r="A26" s="282">
        <v>15</v>
      </c>
      <c r="B26" s="283">
        <v>527352</v>
      </c>
      <c r="C26" s="284" t="s">
        <v>117</v>
      </c>
      <c r="D26" s="285" t="s">
        <v>116</v>
      </c>
      <c r="E26" s="308">
        <v>172.5</v>
      </c>
      <c r="F26" s="236"/>
      <c r="G26" s="237"/>
      <c r="H26" s="238"/>
      <c r="I26" s="240">
        <f t="shared" si="1"/>
        <v>0</v>
      </c>
      <c r="J26" s="281"/>
      <c r="K26" s="240">
        <f t="shared" si="2"/>
        <v>0</v>
      </c>
      <c r="L26" s="270"/>
      <c r="M26" s="231" t="s">
        <v>59</v>
      </c>
      <c r="N26" s="241" t="s">
        <v>60</v>
      </c>
      <c r="O26" s="304" t="s">
        <v>69</v>
      </c>
      <c r="P26" s="303" t="s">
        <v>323</v>
      </c>
      <c r="R26" s="72">
        <f t="shared" si="0"/>
        <v>104</v>
      </c>
      <c r="S26" s="72"/>
    </row>
    <row r="27" spans="1:20" s="71" customFormat="1" ht="12.95" customHeight="1">
      <c r="A27" s="282">
        <v>21</v>
      </c>
      <c r="B27" s="283" t="s">
        <v>118</v>
      </c>
      <c r="C27" s="284" t="s">
        <v>119</v>
      </c>
      <c r="D27" s="285" t="s">
        <v>116</v>
      </c>
      <c r="E27" s="309">
        <v>5.87</v>
      </c>
      <c r="F27" s="236"/>
      <c r="G27" s="237"/>
      <c r="H27" s="238"/>
      <c r="I27" s="240">
        <f t="shared" si="1"/>
        <v>0</v>
      </c>
      <c r="J27" s="281"/>
      <c r="K27" s="240">
        <f t="shared" si="2"/>
        <v>0</v>
      </c>
      <c r="L27" s="270"/>
      <c r="M27" s="231" t="s">
        <v>59</v>
      </c>
      <c r="N27" s="241" t="s">
        <v>60</v>
      </c>
      <c r="O27" s="304" t="s">
        <v>69</v>
      </c>
      <c r="P27" s="303"/>
      <c r="R27" s="72">
        <f t="shared" si="0"/>
        <v>84</v>
      </c>
      <c r="S27" s="72"/>
    </row>
    <row r="28" spans="1:20" s="71" customFormat="1" ht="12.95" customHeight="1">
      <c r="A28" s="282">
        <v>22</v>
      </c>
      <c r="B28" s="283" t="s">
        <v>118</v>
      </c>
      <c r="C28" s="284" t="s">
        <v>120</v>
      </c>
      <c r="D28" s="285" t="s">
        <v>116</v>
      </c>
      <c r="E28" s="309">
        <v>21.6</v>
      </c>
      <c r="F28" s="236"/>
      <c r="G28" s="237"/>
      <c r="H28" s="238"/>
      <c r="I28" s="240">
        <f t="shared" si="1"/>
        <v>0</v>
      </c>
      <c r="J28" s="281"/>
      <c r="K28" s="240">
        <f t="shared" si="2"/>
        <v>0</v>
      </c>
      <c r="L28" s="270"/>
      <c r="M28" s="231" t="s">
        <v>59</v>
      </c>
      <c r="N28" s="241" t="s">
        <v>60</v>
      </c>
      <c r="O28" s="304" t="s">
        <v>69</v>
      </c>
      <c r="P28" s="303" t="s">
        <v>324</v>
      </c>
      <c r="R28" s="72">
        <f t="shared" si="0"/>
        <v>84</v>
      </c>
      <c r="S28" s="72"/>
    </row>
    <row r="29" spans="1:20" s="71" customFormat="1" ht="12.95" customHeight="1">
      <c r="A29" s="282">
        <v>23</v>
      </c>
      <c r="B29" s="283">
        <v>524372</v>
      </c>
      <c r="C29" s="284" t="s">
        <v>121</v>
      </c>
      <c r="D29" s="285" t="s">
        <v>116</v>
      </c>
      <c r="E29" s="309">
        <v>52.97</v>
      </c>
      <c r="F29" s="236"/>
      <c r="G29" s="237"/>
      <c r="H29" s="238"/>
      <c r="I29" s="240">
        <f t="shared" si="1"/>
        <v>0</v>
      </c>
      <c r="J29" s="281"/>
      <c r="K29" s="240">
        <f t="shared" si="2"/>
        <v>0</v>
      </c>
      <c r="L29" s="270"/>
      <c r="M29" s="231" t="s">
        <v>59</v>
      </c>
      <c r="N29" s="241" t="s">
        <v>60</v>
      </c>
      <c r="O29" s="304" t="s">
        <v>69</v>
      </c>
      <c r="P29" s="303" t="s">
        <v>325</v>
      </c>
      <c r="R29" s="72">
        <f t="shared" si="0"/>
        <v>85</v>
      </c>
      <c r="S29" s="72"/>
    </row>
    <row r="30" spans="1:20" s="71" customFormat="1" ht="12.95" customHeight="1">
      <c r="A30" s="282">
        <v>24</v>
      </c>
      <c r="B30" s="283">
        <v>524392</v>
      </c>
      <c r="C30" s="284" t="s">
        <v>122</v>
      </c>
      <c r="D30" s="285" t="s">
        <v>116</v>
      </c>
      <c r="E30" s="309">
        <v>86.4</v>
      </c>
      <c r="F30" s="236"/>
      <c r="G30" s="237"/>
      <c r="H30" s="238"/>
      <c r="I30" s="240">
        <f t="shared" si="1"/>
        <v>0</v>
      </c>
      <c r="J30" s="281"/>
      <c r="K30" s="240">
        <f t="shared" si="2"/>
        <v>0</v>
      </c>
      <c r="L30" s="270"/>
      <c r="M30" s="231" t="s">
        <v>59</v>
      </c>
      <c r="N30" s="241" t="s">
        <v>60</v>
      </c>
      <c r="O30" s="304" t="s">
        <v>69</v>
      </c>
      <c r="P30" s="303" t="s">
        <v>326</v>
      </c>
      <c r="R30" s="72">
        <f t="shared" si="0"/>
        <v>85</v>
      </c>
      <c r="S30" s="72"/>
    </row>
    <row r="31" spans="1:20" s="71" customFormat="1" ht="12.95" customHeight="1">
      <c r="A31" s="282">
        <v>25</v>
      </c>
      <c r="B31" s="283">
        <v>533173</v>
      </c>
      <c r="C31" s="284" t="s">
        <v>123</v>
      </c>
      <c r="D31" s="285" t="s">
        <v>124</v>
      </c>
      <c r="E31" s="305">
        <v>3</v>
      </c>
      <c r="F31" s="236"/>
      <c r="G31" s="237"/>
      <c r="H31" s="238"/>
      <c r="I31" s="240">
        <f t="shared" si="1"/>
        <v>0</v>
      </c>
      <c r="J31" s="276"/>
      <c r="K31" s="240">
        <f t="shared" si="2"/>
        <v>0</v>
      </c>
      <c r="L31" s="270"/>
      <c r="M31" s="231" t="s">
        <v>59</v>
      </c>
      <c r="N31" s="241" t="s">
        <v>60</v>
      </c>
      <c r="O31" s="304" t="s">
        <v>235</v>
      </c>
      <c r="P31" s="303"/>
      <c r="R31" s="72">
        <f t="shared" si="0"/>
        <v>34</v>
      </c>
      <c r="S31" s="72"/>
    </row>
    <row r="32" spans="1:20" s="71" customFormat="1" ht="12.95" customHeight="1">
      <c r="A32" s="282">
        <v>26</v>
      </c>
      <c r="B32" s="283" t="s">
        <v>125</v>
      </c>
      <c r="C32" s="284" t="s">
        <v>126</v>
      </c>
      <c r="D32" s="285" t="s">
        <v>124</v>
      </c>
      <c r="E32" s="305">
        <v>2</v>
      </c>
      <c r="F32" s="236"/>
      <c r="G32" s="237"/>
      <c r="H32" s="238"/>
      <c r="I32" s="240">
        <f t="shared" si="1"/>
        <v>0</v>
      </c>
      <c r="J32" s="276"/>
      <c r="K32" s="240">
        <f t="shared" si="2"/>
        <v>0</v>
      </c>
      <c r="L32" s="270"/>
      <c r="M32" s="231" t="s">
        <v>59</v>
      </c>
      <c r="N32" s="241" t="s">
        <v>60</v>
      </c>
      <c r="O32" s="304" t="s">
        <v>235</v>
      </c>
      <c r="P32" s="303"/>
      <c r="R32" s="72">
        <f t="shared" si="0"/>
        <v>35</v>
      </c>
      <c r="S32" s="72"/>
      <c r="T32" s="99"/>
    </row>
    <row r="33" spans="1:19" s="71" customFormat="1" ht="12.95" customHeight="1">
      <c r="A33" s="282">
        <v>27</v>
      </c>
      <c r="B33" s="283">
        <v>5331000</v>
      </c>
      <c r="C33" s="284" t="s">
        <v>127</v>
      </c>
      <c r="D33" s="285" t="s">
        <v>124</v>
      </c>
      <c r="E33" s="305">
        <v>1</v>
      </c>
      <c r="F33" s="236"/>
      <c r="G33" s="237"/>
      <c r="H33" s="238"/>
      <c r="I33" s="240">
        <f t="shared" si="1"/>
        <v>0</v>
      </c>
      <c r="J33" s="276"/>
      <c r="K33" s="240">
        <f t="shared" si="2"/>
        <v>0</v>
      </c>
      <c r="L33" s="270"/>
      <c r="M33" s="231" t="s">
        <v>59</v>
      </c>
      <c r="N33" s="241" t="s">
        <v>60</v>
      </c>
      <c r="O33" s="304" t="s">
        <v>235</v>
      </c>
      <c r="P33" s="303"/>
      <c r="R33" s="72">
        <f t="shared" si="0"/>
        <v>35</v>
      </c>
      <c r="S33" s="72"/>
    </row>
    <row r="34" spans="1:19" s="71" customFormat="1" ht="12.95" customHeight="1">
      <c r="A34" s="282">
        <v>28</v>
      </c>
      <c r="B34" s="283">
        <v>533271</v>
      </c>
      <c r="C34" s="284" t="s">
        <v>128</v>
      </c>
      <c r="D34" s="285" t="s">
        <v>124</v>
      </c>
      <c r="E34" s="305">
        <v>2</v>
      </c>
      <c r="F34" s="236"/>
      <c r="G34" s="237"/>
      <c r="H34" s="238"/>
      <c r="I34" s="240">
        <f t="shared" si="1"/>
        <v>0</v>
      </c>
      <c r="J34" s="276"/>
      <c r="K34" s="240">
        <f t="shared" si="2"/>
        <v>0</v>
      </c>
      <c r="L34" s="270"/>
      <c r="M34" s="231" t="s">
        <v>59</v>
      </c>
      <c r="N34" s="241" t="s">
        <v>60</v>
      </c>
      <c r="O34" s="304" t="s">
        <v>235</v>
      </c>
      <c r="P34" s="301"/>
      <c r="R34" s="72">
        <f t="shared" si="0"/>
        <v>31</v>
      </c>
      <c r="S34" s="72"/>
    </row>
    <row r="35" spans="1:19" s="71" customFormat="1" ht="12.95" customHeight="1">
      <c r="A35" s="282">
        <v>29</v>
      </c>
      <c r="B35" s="283">
        <v>533291</v>
      </c>
      <c r="C35" s="284" t="s">
        <v>129</v>
      </c>
      <c r="D35" s="285" t="s">
        <v>124</v>
      </c>
      <c r="E35" s="305">
        <v>1</v>
      </c>
      <c r="F35" s="236"/>
      <c r="G35" s="237"/>
      <c r="H35" s="238"/>
      <c r="I35" s="240">
        <f t="shared" si="1"/>
        <v>0</v>
      </c>
      <c r="J35" s="276"/>
      <c r="K35" s="240">
        <f t="shared" si="2"/>
        <v>0</v>
      </c>
      <c r="L35" s="270"/>
      <c r="M35" s="231" t="s">
        <v>59</v>
      </c>
      <c r="N35" s="241" t="s">
        <v>60</v>
      </c>
      <c r="O35" s="304" t="s">
        <v>235</v>
      </c>
      <c r="P35" s="98"/>
      <c r="R35" s="72">
        <f t="shared" si="0"/>
        <v>32</v>
      </c>
      <c r="S35" s="72"/>
    </row>
    <row r="36" spans="1:19" s="71" customFormat="1" ht="15" customHeight="1">
      <c r="A36" s="282">
        <v>30</v>
      </c>
      <c r="B36" s="283" t="s">
        <v>130</v>
      </c>
      <c r="C36" s="284" t="s">
        <v>131</v>
      </c>
      <c r="D36" s="285" t="s">
        <v>124</v>
      </c>
      <c r="E36" s="305">
        <v>1</v>
      </c>
      <c r="F36" s="236"/>
      <c r="G36" s="237"/>
      <c r="H36" s="238"/>
      <c r="I36" s="240">
        <f t="shared" si="1"/>
        <v>0</v>
      </c>
      <c r="J36" s="276"/>
      <c r="K36" s="240">
        <f t="shared" si="2"/>
        <v>0</v>
      </c>
      <c r="L36" s="270"/>
      <c r="M36" s="231" t="s">
        <v>59</v>
      </c>
      <c r="N36" s="241" t="s">
        <v>60</v>
      </c>
      <c r="O36" s="304" t="s">
        <v>235</v>
      </c>
      <c r="P36" s="301"/>
      <c r="R36" s="72">
        <f t="shared" si="0"/>
        <v>37</v>
      </c>
      <c r="S36" s="72"/>
    </row>
    <row r="37" spans="1:19" s="71" customFormat="1" ht="12.95" customHeight="1">
      <c r="A37" s="282">
        <v>31</v>
      </c>
      <c r="B37" s="283" t="s">
        <v>511</v>
      </c>
      <c r="C37" s="284" t="s">
        <v>132</v>
      </c>
      <c r="D37" s="285" t="s">
        <v>124</v>
      </c>
      <c r="E37" s="305">
        <v>1</v>
      </c>
      <c r="F37" s="236"/>
      <c r="G37" s="237"/>
      <c r="H37" s="238"/>
      <c r="I37" s="493">
        <v>0</v>
      </c>
      <c r="J37" s="278"/>
      <c r="K37" s="240">
        <f t="shared" si="2"/>
        <v>0</v>
      </c>
      <c r="L37" s="494"/>
      <c r="M37" s="231" t="s">
        <v>59</v>
      </c>
      <c r="N37" s="241" t="s">
        <v>60</v>
      </c>
      <c r="O37" s="304" t="s">
        <v>512</v>
      </c>
      <c r="P37" s="98"/>
      <c r="R37" s="72">
        <f t="shared" si="0"/>
        <v>44</v>
      </c>
      <c r="S37" s="72"/>
    </row>
    <row r="38" spans="1:19" s="71" customFormat="1" ht="12.95" customHeight="1">
      <c r="A38" s="282">
        <v>32</v>
      </c>
      <c r="B38" s="283" t="s">
        <v>133</v>
      </c>
      <c r="C38" s="284" t="s">
        <v>134</v>
      </c>
      <c r="D38" s="285" t="s">
        <v>124</v>
      </c>
      <c r="E38" s="305">
        <v>1</v>
      </c>
      <c r="F38" s="236"/>
      <c r="G38" s="237"/>
      <c r="H38" s="238"/>
      <c r="I38" s="240">
        <f t="shared" si="1"/>
        <v>0</v>
      </c>
      <c r="J38" s="277"/>
      <c r="K38" s="240">
        <f t="shared" si="2"/>
        <v>0</v>
      </c>
      <c r="L38" s="270"/>
      <c r="M38" s="231" t="s">
        <v>59</v>
      </c>
      <c r="N38" s="241" t="s">
        <v>60</v>
      </c>
      <c r="O38" s="304" t="s">
        <v>236</v>
      </c>
      <c r="P38" s="303"/>
      <c r="R38" s="72">
        <f t="shared" si="0"/>
        <v>45</v>
      </c>
      <c r="S38" s="72"/>
    </row>
    <row r="39" spans="1:19" s="71" customFormat="1" ht="12.95" customHeight="1">
      <c r="A39" s="282">
        <v>33</v>
      </c>
      <c r="B39" s="283">
        <v>539101</v>
      </c>
      <c r="C39" s="284" t="s">
        <v>135</v>
      </c>
      <c r="D39" s="285" t="s">
        <v>136</v>
      </c>
      <c r="E39" s="305">
        <v>3</v>
      </c>
      <c r="F39" s="236"/>
      <c r="G39" s="237"/>
      <c r="H39" s="238"/>
      <c r="I39" s="240">
        <f t="shared" si="1"/>
        <v>0</v>
      </c>
      <c r="J39" s="277"/>
      <c r="K39" s="240">
        <f t="shared" si="2"/>
        <v>0</v>
      </c>
      <c r="L39" s="270"/>
      <c r="M39" s="231" t="s">
        <v>59</v>
      </c>
      <c r="N39" s="241" t="s">
        <v>60</v>
      </c>
      <c r="O39" s="304" t="s">
        <v>237</v>
      </c>
      <c r="P39" s="303" t="s">
        <v>258</v>
      </c>
      <c r="R39" s="72">
        <f t="shared" si="0"/>
        <v>55</v>
      </c>
      <c r="S39" s="72"/>
    </row>
    <row r="40" spans="1:19" s="71" customFormat="1" ht="12.95" customHeight="1">
      <c r="A40" s="282">
        <v>34</v>
      </c>
      <c r="B40" s="283">
        <v>539102</v>
      </c>
      <c r="C40" s="284" t="s">
        <v>137</v>
      </c>
      <c r="D40" s="285" t="s">
        <v>136</v>
      </c>
      <c r="E40" s="305">
        <v>5</v>
      </c>
      <c r="F40" s="236"/>
      <c r="G40" s="237"/>
      <c r="H40" s="238"/>
      <c r="I40" s="240">
        <f t="shared" si="1"/>
        <v>0</v>
      </c>
      <c r="J40" s="277"/>
      <c r="K40" s="240">
        <f t="shared" si="2"/>
        <v>0</v>
      </c>
      <c r="L40" s="270"/>
      <c r="M40" s="231" t="s">
        <v>59</v>
      </c>
      <c r="N40" s="241" t="s">
        <v>60</v>
      </c>
      <c r="O40" s="304" t="s">
        <v>237</v>
      </c>
      <c r="P40" s="303" t="s">
        <v>308</v>
      </c>
      <c r="R40" s="72"/>
      <c r="S40" s="72"/>
    </row>
    <row r="41" spans="1:19" s="71" customFormat="1" ht="12.95" customHeight="1">
      <c r="A41" s="282">
        <v>35</v>
      </c>
      <c r="B41" s="283">
        <v>539103</v>
      </c>
      <c r="C41" s="284" t="s">
        <v>138</v>
      </c>
      <c r="D41" s="285" t="s">
        <v>136</v>
      </c>
      <c r="E41" s="305">
        <v>1</v>
      </c>
      <c r="F41" s="236"/>
      <c r="G41" s="237"/>
      <c r="H41" s="238"/>
      <c r="I41" s="240">
        <f t="shared" si="1"/>
        <v>0</v>
      </c>
      <c r="J41" s="277"/>
      <c r="K41" s="240">
        <f t="shared" si="2"/>
        <v>0</v>
      </c>
      <c r="L41" s="270"/>
      <c r="M41" s="231" t="s">
        <v>59</v>
      </c>
      <c r="N41" s="241" t="s">
        <v>60</v>
      </c>
      <c r="O41" s="304" t="s">
        <v>237</v>
      </c>
      <c r="P41" s="303" t="s">
        <v>307</v>
      </c>
      <c r="R41" s="72"/>
      <c r="S41" s="72"/>
    </row>
    <row r="42" spans="1:19" s="71" customFormat="1" ht="12.95" customHeight="1">
      <c r="A42" s="282">
        <v>36</v>
      </c>
      <c r="B42" s="283">
        <v>539407</v>
      </c>
      <c r="C42" s="284" t="s">
        <v>139</v>
      </c>
      <c r="D42" s="285" t="s">
        <v>136</v>
      </c>
      <c r="E42" s="309">
        <v>12</v>
      </c>
      <c r="F42" s="236"/>
      <c r="G42" s="237"/>
      <c r="H42" s="238"/>
      <c r="I42" s="240">
        <f t="shared" si="1"/>
        <v>0</v>
      </c>
      <c r="J42" s="281"/>
      <c r="K42" s="240">
        <f t="shared" si="2"/>
        <v>0</v>
      </c>
      <c r="L42" s="270"/>
      <c r="M42" s="231" t="s">
        <v>59</v>
      </c>
      <c r="N42" s="241" t="s">
        <v>60</v>
      </c>
      <c r="O42" s="304" t="s">
        <v>238</v>
      </c>
      <c r="P42" s="98"/>
      <c r="R42" s="72"/>
      <c r="S42" s="72"/>
    </row>
    <row r="43" spans="1:19" s="71" customFormat="1" ht="12.95" customHeight="1">
      <c r="A43" s="282">
        <v>37</v>
      </c>
      <c r="B43" s="283">
        <v>539409</v>
      </c>
      <c r="C43" s="284" t="s">
        <v>140</v>
      </c>
      <c r="D43" s="285" t="s">
        <v>136</v>
      </c>
      <c r="E43" s="305">
        <v>2</v>
      </c>
      <c r="F43" s="236"/>
      <c r="G43" s="237"/>
      <c r="H43" s="238"/>
      <c r="I43" s="240">
        <f t="shared" si="1"/>
        <v>0</v>
      </c>
      <c r="J43" s="281"/>
      <c r="K43" s="240">
        <f t="shared" si="2"/>
        <v>0</v>
      </c>
      <c r="L43" s="270"/>
      <c r="M43" s="231" t="s">
        <v>59</v>
      </c>
      <c r="N43" s="241" t="s">
        <v>60</v>
      </c>
      <c r="O43" s="304" t="s">
        <v>238</v>
      </c>
      <c r="P43" s="303"/>
      <c r="R43" s="72"/>
      <c r="S43" s="72"/>
    </row>
    <row r="44" spans="1:19" s="71" customFormat="1" ht="12.95" customHeight="1">
      <c r="A44" s="282">
        <v>38</v>
      </c>
      <c r="B44" s="283" t="s">
        <v>141</v>
      </c>
      <c r="C44" s="284" t="s">
        <v>142</v>
      </c>
      <c r="D44" s="285" t="s">
        <v>136</v>
      </c>
      <c r="E44" s="305">
        <v>3</v>
      </c>
      <c r="F44" s="236"/>
      <c r="G44" s="237"/>
      <c r="H44" s="238"/>
      <c r="I44" s="240">
        <f t="shared" si="1"/>
        <v>0</v>
      </c>
      <c r="J44" s="281"/>
      <c r="K44" s="240">
        <f t="shared" si="2"/>
        <v>0</v>
      </c>
      <c r="L44" s="270"/>
      <c r="M44" s="231" t="s">
        <v>59</v>
      </c>
      <c r="N44" s="241" t="s">
        <v>60</v>
      </c>
      <c r="O44" s="304" t="s">
        <v>238</v>
      </c>
      <c r="P44" s="98"/>
      <c r="R44" s="72"/>
      <c r="S44" s="72"/>
    </row>
    <row r="45" spans="1:19" s="71" customFormat="1" ht="12.95" customHeight="1">
      <c r="A45" s="282">
        <v>39</v>
      </c>
      <c r="B45" s="283">
        <v>53940</v>
      </c>
      <c r="C45" s="284" t="s">
        <v>143</v>
      </c>
      <c r="D45" s="285" t="s">
        <v>136</v>
      </c>
      <c r="E45" s="305">
        <v>1</v>
      </c>
      <c r="F45" s="236"/>
      <c r="G45" s="237"/>
      <c r="H45" s="238"/>
      <c r="I45" s="240">
        <f t="shared" si="1"/>
        <v>0</v>
      </c>
      <c r="J45" s="281"/>
      <c r="K45" s="240">
        <f t="shared" si="2"/>
        <v>0</v>
      </c>
      <c r="L45" s="270"/>
      <c r="M45" s="231" t="s">
        <v>59</v>
      </c>
      <c r="N45" s="241" t="s">
        <v>60</v>
      </c>
      <c r="O45" s="304" t="s">
        <v>238</v>
      </c>
      <c r="P45" s="98"/>
      <c r="R45" s="72"/>
      <c r="S45" s="72"/>
    </row>
    <row r="46" spans="1:19" s="71" customFormat="1" ht="12.95" customHeight="1">
      <c r="A46" s="282">
        <v>41</v>
      </c>
      <c r="B46" s="283">
        <v>539610</v>
      </c>
      <c r="C46" s="284" t="s">
        <v>145</v>
      </c>
      <c r="D46" s="285" t="s">
        <v>124</v>
      </c>
      <c r="E46" s="309">
        <v>12</v>
      </c>
      <c r="F46" s="236"/>
      <c r="G46" s="237"/>
      <c r="H46" s="238"/>
      <c r="I46" s="240">
        <f t="shared" si="1"/>
        <v>0</v>
      </c>
      <c r="J46" s="281"/>
      <c r="K46" s="240">
        <f t="shared" si="2"/>
        <v>0</v>
      </c>
      <c r="L46" s="270"/>
      <c r="M46" s="231" t="s">
        <v>59</v>
      </c>
      <c r="N46" s="241" t="s">
        <v>60</v>
      </c>
      <c r="O46" s="304" t="s">
        <v>239</v>
      </c>
      <c r="P46" s="303"/>
      <c r="R46" s="72"/>
      <c r="S46" s="72"/>
    </row>
    <row r="47" spans="1:19" s="71" customFormat="1" ht="12.95" customHeight="1">
      <c r="A47" s="282">
        <v>42</v>
      </c>
      <c r="B47" s="283">
        <v>539630</v>
      </c>
      <c r="C47" s="284" t="s">
        <v>146</v>
      </c>
      <c r="D47" s="285" t="s">
        <v>124</v>
      </c>
      <c r="E47" s="309">
        <v>18</v>
      </c>
      <c r="F47" s="236"/>
      <c r="G47" s="237"/>
      <c r="H47" s="238"/>
      <c r="I47" s="240">
        <f t="shared" si="1"/>
        <v>0</v>
      </c>
      <c r="J47" s="281"/>
      <c r="K47" s="240">
        <f t="shared" si="2"/>
        <v>0</v>
      </c>
      <c r="L47" s="270"/>
      <c r="M47" s="231" t="s">
        <v>59</v>
      </c>
      <c r="N47" s="241" t="s">
        <v>60</v>
      </c>
      <c r="O47" s="304" t="s">
        <v>239</v>
      </c>
      <c r="P47" s="303"/>
      <c r="R47" s="72"/>
      <c r="S47" s="72"/>
    </row>
    <row r="48" spans="1:19" s="71" customFormat="1" ht="12.95" customHeight="1">
      <c r="A48" s="282">
        <v>43</v>
      </c>
      <c r="B48" s="283">
        <v>539620</v>
      </c>
      <c r="C48" s="284" t="s">
        <v>147</v>
      </c>
      <c r="D48" s="285" t="s">
        <v>124</v>
      </c>
      <c r="E48" s="305">
        <v>2</v>
      </c>
      <c r="F48" s="236"/>
      <c r="G48" s="237"/>
      <c r="H48" s="238"/>
      <c r="I48" s="240">
        <f t="shared" si="1"/>
        <v>0</v>
      </c>
      <c r="J48" s="281"/>
      <c r="K48" s="240">
        <f t="shared" si="2"/>
        <v>0</v>
      </c>
      <c r="L48" s="270"/>
      <c r="M48" s="231" t="s">
        <v>59</v>
      </c>
      <c r="N48" s="241" t="s">
        <v>60</v>
      </c>
      <c r="O48" s="304" t="s">
        <v>239</v>
      </c>
      <c r="P48" s="303"/>
      <c r="R48" s="72"/>
      <c r="S48" s="72"/>
    </row>
    <row r="49" spans="1:19" s="71" customFormat="1" ht="12.95" customHeight="1">
      <c r="A49" s="282">
        <v>44</v>
      </c>
      <c r="B49" s="283">
        <v>539710</v>
      </c>
      <c r="C49" s="284" t="s">
        <v>148</v>
      </c>
      <c r="D49" s="285" t="s">
        <v>124</v>
      </c>
      <c r="E49" s="305">
        <v>4</v>
      </c>
      <c r="F49" s="236"/>
      <c r="G49" s="237"/>
      <c r="H49" s="238"/>
      <c r="I49" s="240">
        <f t="shared" si="1"/>
        <v>0</v>
      </c>
      <c r="J49" s="281"/>
      <c r="K49" s="240">
        <f t="shared" si="2"/>
        <v>0</v>
      </c>
      <c r="L49" s="270"/>
      <c r="M49" s="231" t="s">
        <v>59</v>
      </c>
      <c r="N49" s="241" t="s">
        <v>60</v>
      </c>
      <c r="O49" s="304" t="s">
        <v>240</v>
      </c>
      <c r="P49" s="303"/>
      <c r="R49" s="72"/>
      <c r="S49" s="72"/>
    </row>
    <row r="50" spans="1:19" s="71" customFormat="1" ht="12.95" customHeight="1">
      <c r="A50" s="282">
        <v>45</v>
      </c>
      <c r="B50" s="283">
        <v>539511</v>
      </c>
      <c r="C50" s="284" t="s">
        <v>149</v>
      </c>
      <c r="D50" s="285" t="s">
        <v>124</v>
      </c>
      <c r="E50" s="309">
        <v>4</v>
      </c>
      <c r="F50" s="236"/>
      <c r="G50" s="237"/>
      <c r="H50" s="238"/>
      <c r="I50" s="240">
        <f t="shared" si="1"/>
        <v>0</v>
      </c>
      <c r="J50" s="281"/>
      <c r="K50" s="240">
        <f t="shared" si="2"/>
        <v>0</v>
      </c>
      <c r="L50" s="270"/>
      <c r="M50" s="231" t="s">
        <v>59</v>
      </c>
      <c r="N50" s="241" t="s">
        <v>60</v>
      </c>
      <c r="O50" s="304" t="s">
        <v>241</v>
      </c>
      <c r="P50" s="303"/>
      <c r="R50" s="72"/>
      <c r="S50" s="72"/>
    </row>
    <row r="51" spans="1:19" s="71" customFormat="1" ht="12.95" customHeight="1">
      <c r="A51" s="282">
        <v>50</v>
      </c>
      <c r="B51" s="283">
        <v>539317</v>
      </c>
      <c r="C51" s="284" t="s">
        <v>150</v>
      </c>
      <c r="D51" s="285" t="s">
        <v>136</v>
      </c>
      <c r="E51" s="305">
        <v>6</v>
      </c>
      <c r="F51" s="236"/>
      <c r="G51" s="237"/>
      <c r="H51" s="238"/>
      <c r="I51" s="240">
        <f t="shared" si="1"/>
        <v>0</v>
      </c>
      <c r="J51" s="281"/>
      <c r="K51" s="240">
        <f t="shared" si="2"/>
        <v>0</v>
      </c>
      <c r="L51" s="270"/>
      <c r="M51" s="231" t="s">
        <v>59</v>
      </c>
      <c r="N51" s="241" t="s">
        <v>60</v>
      </c>
      <c r="O51" s="304" t="s">
        <v>242</v>
      </c>
      <c r="P51" s="303"/>
      <c r="R51" s="72"/>
      <c r="S51" s="72"/>
    </row>
    <row r="52" spans="1:19" s="71" customFormat="1" ht="12.95" customHeight="1">
      <c r="A52" s="282">
        <v>51</v>
      </c>
      <c r="B52" s="283" t="s">
        <v>151</v>
      </c>
      <c r="C52" s="284" t="s">
        <v>152</v>
      </c>
      <c r="D52" s="285" t="s">
        <v>136</v>
      </c>
      <c r="E52" s="305">
        <v>4</v>
      </c>
      <c r="F52" s="236"/>
      <c r="G52" s="237"/>
      <c r="H52" s="238"/>
      <c r="I52" s="240">
        <f t="shared" si="1"/>
        <v>0</v>
      </c>
      <c r="J52" s="281"/>
      <c r="K52" s="240">
        <f t="shared" si="2"/>
        <v>0</v>
      </c>
      <c r="L52" s="270"/>
      <c r="M52" s="231" t="s">
        <v>59</v>
      </c>
      <c r="N52" s="241" t="s">
        <v>60</v>
      </c>
      <c r="O52" s="304" t="s">
        <v>242</v>
      </c>
      <c r="P52" s="303"/>
      <c r="R52" s="72"/>
      <c r="S52" s="72"/>
    </row>
    <row r="53" spans="1:19" s="71" customFormat="1" ht="12.95" customHeight="1">
      <c r="A53" s="282">
        <v>52</v>
      </c>
      <c r="B53" s="283">
        <v>53931</v>
      </c>
      <c r="C53" s="284" t="s">
        <v>153</v>
      </c>
      <c r="D53" s="285" t="s">
        <v>136</v>
      </c>
      <c r="E53" s="305">
        <v>2</v>
      </c>
      <c r="F53" s="236"/>
      <c r="G53" s="237"/>
      <c r="H53" s="238"/>
      <c r="I53" s="240">
        <f t="shared" si="1"/>
        <v>0</v>
      </c>
      <c r="J53" s="281"/>
      <c r="K53" s="240">
        <f t="shared" si="2"/>
        <v>0</v>
      </c>
      <c r="L53" s="270"/>
      <c r="M53" s="231" t="s">
        <v>59</v>
      </c>
      <c r="N53" s="241" t="s">
        <v>60</v>
      </c>
      <c r="O53" s="304" t="s">
        <v>242</v>
      </c>
      <c r="P53" s="303"/>
      <c r="R53" s="72"/>
      <c r="S53" s="72"/>
    </row>
    <row r="54" spans="1:19" s="71" customFormat="1" ht="12.95" customHeight="1">
      <c r="A54" s="282">
        <v>53</v>
      </c>
      <c r="B54" s="283">
        <v>539327</v>
      </c>
      <c r="C54" s="284" t="s">
        <v>154</v>
      </c>
      <c r="D54" s="285" t="s">
        <v>136</v>
      </c>
      <c r="E54" s="305">
        <v>4</v>
      </c>
      <c r="F54" s="236"/>
      <c r="G54" s="237"/>
      <c r="H54" s="238"/>
      <c r="I54" s="240">
        <f t="shared" si="1"/>
        <v>0</v>
      </c>
      <c r="J54" s="281"/>
      <c r="K54" s="240">
        <f t="shared" si="2"/>
        <v>0</v>
      </c>
      <c r="L54" s="270"/>
      <c r="M54" s="231" t="s">
        <v>59</v>
      </c>
      <c r="N54" s="241" t="s">
        <v>60</v>
      </c>
      <c r="O54" s="304" t="s">
        <v>242</v>
      </c>
      <c r="P54" s="303"/>
      <c r="R54" s="72"/>
      <c r="S54" s="72"/>
    </row>
    <row r="55" spans="1:19" s="71" customFormat="1" ht="12.95" customHeight="1">
      <c r="A55" s="282">
        <v>54</v>
      </c>
      <c r="B55" s="283">
        <v>539329</v>
      </c>
      <c r="C55" s="284" t="s">
        <v>155</v>
      </c>
      <c r="D55" s="285" t="s">
        <v>136</v>
      </c>
      <c r="E55" s="305">
        <v>2</v>
      </c>
      <c r="F55" s="236"/>
      <c r="G55" s="237"/>
      <c r="H55" s="238"/>
      <c r="I55" s="240">
        <f t="shared" si="1"/>
        <v>0</v>
      </c>
      <c r="J55" s="281"/>
      <c r="K55" s="240">
        <f t="shared" si="2"/>
        <v>0</v>
      </c>
      <c r="L55" s="270"/>
      <c r="M55" s="231" t="s">
        <v>59</v>
      </c>
      <c r="N55" s="241" t="s">
        <v>60</v>
      </c>
      <c r="O55" s="304" t="s">
        <v>242</v>
      </c>
      <c r="P55" s="303"/>
      <c r="R55" s="72"/>
      <c r="S55" s="72"/>
    </row>
    <row r="56" spans="1:19" s="71" customFormat="1" ht="12.95" customHeight="1">
      <c r="A56" s="282">
        <v>55</v>
      </c>
      <c r="B56" s="283">
        <v>539540</v>
      </c>
      <c r="C56" s="284" t="s">
        <v>156</v>
      </c>
      <c r="D56" s="285" t="s">
        <v>124</v>
      </c>
      <c r="E56" s="309">
        <v>7</v>
      </c>
      <c r="F56" s="236"/>
      <c r="G56" s="237"/>
      <c r="H56" s="238"/>
      <c r="I56" s="240">
        <f t="shared" si="1"/>
        <v>0</v>
      </c>
      <c r="J56" s="277"/>
      <c r="K56" s="240">
        <f t="shared" si="2"/>
        <v>0</v>
      </c>
      <c r="L56" s="270"/>
      <c r="M56" s="231" t="s">
        <v>59</v>
      </c>
      <c r="N56" s="241" t="s">
        <v>60</v>
      </c>
      <c r="O56" s="304" t="s">
        <v>243</v>
      </c>
      <c r="P56" s="303"/>
      <c r="R56" s="72"/>
      <c r="S56" s="72"/>
    </row>
    <row r="57" spans="1:19" s="71" customFormat="1" ht="12.95" customHeight="1">
      <c r="A57" s="282">
        <v>56</v>
      </c>
      <c r="B57" s="283" t="s">
        <v>157</v>
      </c>
      <c r="C57" s="284" t="s">
        <v>158</v>
      </c>
      <c r="D57" s="285" t="s">
        <v>124</v>
      </c>
      <c r="E57" s="309">
        <v>72</v>
      </c>
      <c r="F57" s="236"/>
      <c r="G57" s="237"/>
      <c r="H57" s="238"/>
      <c r="I57" s="240">
        <f t="shared" si="1"/>
        <v>0</v>
      </c>
      <c r="J57" s="279"/>
      <c r="K57" s="240">
        <f t="shared" si="2"/>
        <v>0</v>
      </c>
      <c r="L57" s="270"/>
      <c r="M57" s="231" t="s">
        <v>59</v>
      </c>
      <c r="N57" s="241" t="s">
        <v>60</v>
      </c>
      <c r="O57" s="304" t="s">
        <v>244</v>
      </c>
      <c r="P57" s="303" t="s">
        <v>259</v>
      </c>
      <c r="R57" s="72"/>
      <c r="S57" s="72"/>
    </row>
    <row r="58" spans="1:19" s="71" customFormat="1" ht="12.95" customHeight="1">
      <c r="A58" s="282">
        <v>57</v>
      </c>
      <c r="B58" s="283" t="s">
        <v>159</v>
      </c>
      <c r="C58" s="284" t="s">
        <v>160</v>
      </c>
      <c r="D58" s="285" t="s">
        <v>124</v>
      </c>
      <c r="E58" s="309">
        <v>72</v>
      </c>
      <c r="F58" s="236"/>
      <c r="G58" s="237"/>
      <c r="H58" s="238"/>
      <c r="I58" s="240">
        <f t="shared" si="1"/>
        <v>0</v>
      </c>
      <c r="J58" s="280"/>
      <c r="K58" s="240">
        <f t="shared" si="2"/>
        <v>0</v>
      </c>
      <c r="L58" s="270"/>
      <c r="M58" s="231" t="s">
        <v>59</v>
      </c>
      <c r="N58" s="241" t="s">
        <v>60</v>
      </c>
      <c r="O58" s="304" t="s">
        <v>245</v>
      </c>
      <c r="P58" s="302" t="s">
        <v>260</v>
      </c>
      <c r="R58" s="72"/>
      <c r="S58" s="72"/>
    </row>
    <row r="59" spans="1:19" s="71" customFormat="1" ht="12.95" customHeight="1">
      <c r="A59" s="282">
        <v>58</v>
      </c>
      <c r="B59" s="283" t="s">
        <v>161</v>
      </c>
      <c r="C59" s="284" t="s">
        <v>162</v>
      </c>
      <c r="D59" s="285" t="s">
        <v>124</v>
      </c>
      <c r="E59" s="309">
        <v>18</v>
      </c>
      <c r="F59" s="236"/>
      <c r="G59" s="237"/>
      <c r="H59" s="238"/>
      <c r="I59" s="240">
        <f t="shared" si="1"/>
        <v>0</v>
      </c>
      <c r="J59" s="279"/>
      <c r="K59" s="240">
        <f t="shared" si="2"/>
        <v>0</v>
      </c>
      <c r="L59" s="270"/>
      <c r="M59" s="231" t="s">
        <v>59</v>
      </c>
      <c r="N59" s="241" t="s">
        <v>60</v>
      </c>
      <c r="O59" s="304" t="s">
        <v>246</v>
      </c>
      <c r="P59" s="303"/>
      <c r="R59" s="72"/>
      <c r="S59" s="72"/>
    </row>
    <row r="60" spans="1:19" s="71" customFormat="1" ht="12.95" customHeight="1">
      <c r="A60" s="282">
        <v>61</v>
      </c>
      <c r="B60" s="283">
        <v>545111</v>
      </c>
      <c r="C60" s="284" t="s">
        <v>163</v>
      </c>
      <c r="D60" s="285" t="s">
        <v>124</v>
      </c>
      <c r="E60" s="309">
        <v>36</v>
      </c>
      <c r="F60" s="236"/>
      <c r="G60" s="237"/>
      <c r="H60" s="238"/>
      <c r="I60" s="240">
        <f t="shared" si="1"/>
        <v>0</v>
      </c>
      <c r="J60" s="279"/>
      <c r="K60" s="240">
        <f t="shared" si="2"/>
        <v>0</v>
      </c>
      <c r="L60" s="270"/>
      <c r="M60" s="231" t="s">
        <v>59</v>
      </c>
      <c r="N60" s="241" t="s">
        <v>60</v>
      </c>
      <c r="O60" s="304" t="s">
        <v>70</v>
      </c>
      <c r="P60" s="303" t="s">
        <v>261</v>
      </c>
      <c r="R60" s="72"/>
      <c r="S60" s="72"/>
    </row>
    <row r="61" spans="1:19" s="71" customFormat="1" ht="12.95" customHeight="1">
      <c r="A61" s="282">
        <v>62</v>
      </c>
      <c r="B61" s="283">
        <v>545112</v>
      </c>
      <c r="C61" s="284" t="s">
        <v>164</v>
      </c>
      <c r="D61" s="285" t="s">
        <v>124</v>
      </c>
      <c r="E61" s="309">
        <v>98</v>
      </c>
      <c r="F61" s="236"/>
      <c r="G61" s="237"/>
      <c r="H61" s="238"/>
      <c r="I61" s="240">
        <f t="shared" si="1"/>
        <v>0</v>
      </c>
      <c r="J61" s="279"/>
      <c r="K61" s="240">
        <f t="shared" si="2"/>
        <v>0</v>
      </c>
      <c r="L61" s="270"/>
      <c r="M61" s="231" t="s">
        <v>59</v>
      </c>
      <c r="N61" s="241" t="s">
        <v>60</v>
      </c>
      <c r="O61" s="304" t="s">
        <v>70</v>
      </c>
      <c r="P61" s="303" t="s">
        <v>262</v>
      </c>
      <c r="R61" s="72"/>
      <c r="S61" s="72"/>
    </row>
    <row r="62" spans="1:19" s="71" customFormat="1" ht="12.95" customHeight="1">
      <c r="A62" s="282">
        <v>63</v>
      </c>
      <c r="B62" s="283">
        <v>545121</v>
      </c>
      <c r="C62" s="284" t="s">
        <v>165</v>
      </c>
      <c r="D62" s="285" t="s">
        <v>124</v>
      </c>
      <c r="E62" s="309">
        <v>72</v>
      </c>
      <c r="F62" s="236"/>
      <c r="G62" s="237"/>
      <c r="H62" s="238"/>
      <c r="I62" s="240">
        <f t="shared" si="1"/>
        <v>0</v>
      </c>
      <c r="J62" s="279"/>
      <c r="K62" s="240">
        <f t="shared" si="2"/>
        <v>0</v>
      </c>
      <c r="L62" s="270"/>
      <c r="M62" s="231" t="s">
        <v>59</v>
      </c>
      <c r="N62" s="241" t="s">
        <v>60</v>
      </c>
      <c r="O62" s="304" t="s">
        <v>70</v>
      </c>
      <c r="P62" s="303" t="s">
        <v>263</v>
      </c>
      <c r="R62" s="72"/>
      <c r="S62" s="72"/>
    </row>
    <row r="63" spans="1:19" s="71" customFormat="1" ht="12.95" customHeight="1">
      <c r="A63" s="282">
        <v>64</v>
      </c>
      <c r="B63" s="283">
        <v>545122</v>
      </c>
      <c r="C63" s="284" t="s">
        <v>166</v>
      </c>
      <c r="D63" s="285" t="s">
        <v>124</v>
      </c>
      <c r="E63" s="308">
        <v>206</v>
      </c>
      <c r="F63" s="236"/>
      <c r="G63" s="237"/>
      <c r="H63" s="238"/>
      <c r="I63" s="240">
        <f t="shared" si="1"/>
        <v>0</v>
      </c>
      <c r="J63" s="279"/>
      <c r="K63" s="240">
        <f t="shared" si="2"/>
        <v>0</v>
      </c>
      <c r="L63" s="270"/>
      <c r="M63" s="231" t="s">
        <v>59</v>
      </c>
      <c r="N63" s="241" t="s">
        <v>60</v>
      </c>
      <c r="O63" s="304" t="s">
        <v>70</v>
      </c>
      <c r="P63" s="303" t="s">
        <v>264</v>
      </c>
      <c r="R63" s="72"/>
      <c r="S63" s="72"/>
    </row>
    <row r="64" spans="1:19" s="71" customFormat="1" ht="12.95" customHeight="1">
      <c r="A64" s="282">
        <v>65</v>
      </c>
      <c r="B64" s="283" t="s">
        <v>167</v>
      </c>
      <c r="C64" s="284" t="s">
        <v>168</v>
      </c>
      <c r="D64" s="285" t="s">
        <v>116</v>
      </c>
      <c r="E64" s="307">
        <v>5044.4949999999999</v>
      </c>
      <c r="F64" s="236"/>
      <c r="G64" s="237"/>
      <c r="H64" s="238"/>
      <c r="I64" s="240">
        <f t="shared" si="1"/>
        <v>0</v>
      </c>
      <c r="J64" s="280"/>
      <c r="K64" s="240">
        <f t="shared" si="2"/>
        <v>0</v>
      </c>
      <c r="L64" s="270"/>
      <c r="M64" s="231" t="s">
        <v>59</v>
      </c>
      <c r="N64" s="241" t="s">
        <v>60</v>
      </c>
      <c r="O64" s="304" t="s">
        <v>71</v>
      </c>
      <c r="P64" s="303" t="s">
        <v>327</v>
      </c>
      <c r="R64" s="72"/>
      <c r="S64" s="72"/>
    </row>
    <row r="65" spans="1:19" s="71" customFormat="1" ht="12.95" customHeight="1">
      <c r="A65" s="282">
        <v>66</v>
      </c>
      <c r="B65" s="283" t="s">
        <v>169</v>
      </c>
      <c r="C65" s="284" t="s">
        <v>170</v>
      </c>
      <c r="D65" s="285" t="s">
        <v>116</v>
      </c>
      <c r="E65" s="307">
        <v>1878.4770000000001</v>
      </c>
      <c r="F65" s="236"/>
      <c r="G65" s="237"/>
      <c r="H65" s="238"/>
      <c r="I65" s="240">
        <f t="shared" si="1"/>
        <v>0</v>
      </c>
      <c r="J65" s="278"/>
      <c r="K65" s="240">
        <f t="shared" si="2"/>
        <v>0</v>
      </c>
      <c r="L65" s="270"/>
      <c r="M65" s="231" t="s">
        <v>59</v>
      </c>
      <c r="N65" s="241" t="s">
        <v>60</v>
      </c>
      <c r="O65" s="304" t="s">
        <v>71</v>
      </c>
      <c r="P65" s="303" t="s">
        <v>265</v>
      </c>
      <c r="R65" s="72"/>
      <c r="S65" s="72"/>
    </row>
    <row r="66" spans="1:19" s="71" customFormat="1" ht="12.95" customHeight="1">
      <c r="A66" s="282">
        <v>67</v>
      </c>
      <c r="B66" s="283">
        <v>549210</v>
      </c>
      <c r="C66" s="284" t="s">
        <v>171</v>
      </c>
      <c r="D66" s="285" t="s">
        <v>124</v>
      </c>
      <c r="E66" s="308">
        <v>504</v>
      </c>
      <c r="F66" s="236"/>
      <c r="G66" s="237"/>
      <c r="H66" s="238"/>
      <c r="I66" s="240">
        <f t="shared" si="1"/>
        <v>0</v>
      </c>
      <c r="J66" s="279"/>
      <c r="K66" s="240">
        <f t="shared" si="2"/>
        <v>0</v>
      </c>
      <c r="L66" s="270"/>
      <c r="M66" s="231" t="s">
        <v>59</v>
      </c>
      <c r="N66" s="241" t="s">
        <v>60</v>
      </c>
      <c r="O66" s="304" t="s">
        <v>72</v>
      </c>
      <c r="P66" s="303" t="s">
        <v>266</v>
      </c>
      <c r="R66" s="72"/>
      <c r="S66" s="72"/>
    </row>
    <row r="67" spans="1:19" s="71" customFormat="1" ht="12.95" customHeight="1">
      <c r="A67" s="282">
        <v>68</v>
      </c>
      <c r="B67" s="283">
        <v>549510</v>
      </c>
      <c r="C67" s="284" t="s">
        <v>172</v>
      </c>
      <c r="D67" s="285" t="s">
        <v>124</v>
      </c>
      <c r="E67" s="308">
        <v>240</v>
      </c>
      <c r="F67" s="236"/>
      <c r="G67" s="237"/>
      <c r="H67" s="238"/>
      <c r="I67" s="240">
        <f t="shared" si="1"/>
        <v>0</v>
      </c>
      <c r="J67" s="278"/>
      <c r="K67" s="240">
        <f t="shared" si="2"/>
        <v>0</v>
      </c>
      <c r="L67" s="270"/>
      <c r="M67" s="231" t="s">
        <v>59</v>
      </c>
      <c r="N67" s="241" t="s">
        <v>60</v>
      </c>
      <c r="O67" s="304" t="s">
        <v>73</v>
      </c>
      <c r="P67" s="303" t="s">
        <v>267</v>
      </c>
      <c r="R67" s="72"/>
      <c r="S67" s="72"/>
    </row>
    <row r="68" spans="1:19" s="71" customFormat="1" ht="12.95" customHeight="1">
      <c r="A68" s="282">
        <v>69</v>
      </c>
      <c r="B68" s="283">
        <v>542121</v>
      </c>
      <c r="C68" s="284" t="s">
        <v>173</v>
      </c>
      <c r="D68" s="285" t="s">
        <v>116</v>
      </c>
      <c r="E68" s="307">
        <v>4979.5</v>
      </c>
      <c r="F68" s="236"/>
      <c r="G68" s="237"/>
      <c r="H68" s="238"/>
      <c r="I68" s="240">
        <f t="shared" si="1"/>
        <v>0</v>
      </c>
      <c r="J68" s="278"/>
      <c r="K68" s="240">
        <f t="shared" si="2"/>
        <v>0</v>
      </c>
      <c r="L68" s="270"/>
      <c r="M68" s="231" t="s">
        <v>59</v>
      </c>
      <c r="N68" s="241" t="s">
        <v>60</v>
      </c>
      <c r="O68" s="304" t="s">
        <v>74</v>
      </c>
      <c r="P68" s="303" t="s">
        <v>328</v>
      </c>
      <c r="R68" s="72"/>
      <c r="S68" s="72"/>
    </row>
    <row r="69" spans="1:19" s="71" customFormat="1" ht="12.95" customHeight="1">
      <c r="A69" s="282">
        <v>70</v>
      </c>
      <c r="B69" s="283">
        <v>542111</v>
      </c>
      <c r="C69" s="284" t="s">
        <v>174</v>
      </c>
      <c r="D69" s="285" t="s">
        <v>116</v>
      </c>
      <c r="E69" s="307">
        <v>1152.1400000000001</v>
      </c>
      <c r="F69" s="236"/>
      <c r="G69" s="237"/>
      <c r="H69" s="238"/>
      <c r="I69" s="240">
        <f t="shared" si="1"/>
        <v>0</v>
      </c>
      <c r="J69" s="279"/>
      <c r="K69" s="240">
        <f t="shared" si="2"/>
        <v>0</v>
      </c>
      <c r="L69" s="270"/>
      <c r="M69" s="231" t="s">
        <v>59</v>
      </c>
      <c r="N69" s="241" t="s">
        <v>60</v>
      </c>
      <c r="O69" s="304" t="s">
        <v>74</v>
      </c>
      <c r="P69" s="303" t="s">
        <v>329</v>
      </c>
      <c r="R69" s="72"/>
      <c r="S69" s="72"/>
    </row>
    <row r="70" spans="1:19" s="71" customFormat="1" ht="12.95" customHeight="1">
      <c r="A70" s="282">
        <v>71</v>
      </c>
      <c r="B70" s="283">
        <v>542221</v>
      </c>
      <c r="C70" s="284" t="s">
        <v>175</v>
      </c>
      <c r="D70" s="285" t="s">
        <v>116</v>
      </c>
      <c r="E70" s="308">
        <v>355.64400000000001</v>
      </c>
      <c r="F70" s="236"/>
      <c r="G70" s="237"/>
      <c r="H70" s="238"/>
      <c r="I70" s="240">
        <f t="shared" si="1"/>
        <v>0</v>
      </c>
      <c r="J70" s="279"/>
      <c r="K70" s="240">
        <f t="shared" si="2"/>
        <v>0</v>
      </c>
      <c r="L70" s="270"/>
      <c r="M70" s="231" t="s">
        <v>59</v>
      </c>
      <c r="N70" s="241" t="s">
        <v>60</v>
      </c>
      <c r="O70" s="304" t="s">
        <v>74</v>
      </c>
      <c r="P70" s="303" t="s">
        <v>330</v>
      </c>
      <c r="R70" s="72"/>
      <c r="S70" s="72"/>
    </row>
    <row r="71" spans="1:19" s="71" customFormat="1" ht="12.95" customHeight="1">
      <c r="A71" s="282">
        <v>72</v>
      </c>
      <c r="B71" s="283">
        <v>542211</v>
      </c>
      <c r="C71" s="284" t="s">
        <v>176</v>
      </c>
      <c r="D71" s="285" t="s">
        <v>116</v>
      </c>
      <c r="E71" s="308">
        <v>678.15</v>
      </c>
      <c r="F71" s="236"/>
      <c r="G71" s="237"/>
      <c r="H71" s="238"/>
      <c r="I71" s="240">
        <f t="shared" si="1"/>
        <v>0</v>
      </c>
      <c r="J71" s="279"/>
      <c r="K71" s="240">
        <f t="shared" si="2"/>
        <v>0</v>
      </c>
      <c r="L71" s="270"/>
      <c r="M71" s="231" t="s">
        <v>59</v>
      </c>
      <c r="N71" s="241" t="s">
        <v>60</v>
      </c>
      <c r="O71" s="304" t="s">
        <v>74</v>
      </c>
      <c r="P71" s="303" t="s">
        <v>331</v>
      </c>
      <c r="R71" s="72"/>
      <c r="S71" s="72"/>
    </row>
    <row r="72" spans="1:19" s="71" customFormat="1" ht="12.95" customHeight="1">
      <c r="A72" s="282">
        <v>73</v>
      </c>
      <c r="B72" s="283">
        <v>543412</v>
      </c>
      <c r="C72" s="284" t="s">
        <v>177</v>
      </c>
      <c r="D72" s="285" t="s">
        <v>144</v>
      </c>
      <c r="E72" s="308">
        <v>898</v>
      </c>
      <c r="F72" s="236"/>
      <c r="G72" s="237"/>
      <c r="H72" s="238"/>
      <c r="I72" s="240">
        <f t="shared" si="1"/>
        <v>0</v>
      </c>
      <c r="J72" s="278"/>
      <c r="K72" s="240">
        <f t="shared" si="2"/>
        <v>0</v>
      </c>
      <c r="L72" s="270"/>
      <c r="M72" s="231" t="s">
        <v>59</v>
      </c>
      <c r="N72" s="241" t="s">
        <v>60</v>
      </c>
      <c r="O72" s="304" t="s">
        <v>247</v>
      </c>
      <c r="P72" s="303" t="s">
        <v>303</v>
      </c>
      <c r="R72" s="72"/>
      <c r="S72" s="72"/>
    </row>
    <row r="73" spans="1:19" s="71" customFormat="1" ht="12.95" customHeight="1">
      <c r="A73" s="282">
        <v>74</v>
      </c>
      <c r="B73" s="283">
        <v>543430</v>
      </c>
      <c r="C73" s="284" t="s">
        <v>178</v>
      </c>
      <c r="D73" s="285" t="s">
        <v>144</v>
      </c>
      <c r="E73" s="308">
        <v>898</v>
      </c>
      <c r="F73" s="236"/>
      <c r="G73" s="237"/>
      <c r="H73" s="238"/>
      <c r="I73" s="240">
        <f t="shared" si="1"/>
        <v>0</v>
      </c>
      <c r="J73" s="278"/>
      <c r="K73" s="240">
        <f t="shared" si="2"/>
        <v>0</v>
      </c>
      <c r="L73" s="270"/>
      <c r="M73" s="231" t="s">
        <v>59</v>
      </c>
      <c r="N73" s="241" t="s">
        <v>60</v>
      </c>
      <c r="O73" s="304" t="s">
        <v>248</v>
      </c>
      <c r="P73" s="303" t="s">
        <v>303</v>
      </c>
      <c r="R73" s="72"/>
      <c r="S73" s="72"/>
    </row>
    <row r="74" spans="1:19" s="71" customFormat="1" ht="12.95" customHeight="1">
      <c r="A74" s="282">
        <v>75</v>
      </c>
      <c r="B74" s="283">
        <v>925110</v>
      </c>
      <c r="C74" s="284" t="s">
        <v>179</v>
      </c>
      <c r="D74" s="285" t="s">
        <v>180</v>
      </c>
      <c r="E74" s="307">
        <v>2000</v>
      </c>
      <c r="F74" s="236"/>
      <c r="G74" s="237"/>
      <c r="H74" s="238"/>
      <c r="I74" s="240">
        <f t="shared" si="1"/>
        <v>0</v>
      </c>
      <c r="J74" s="280"/>
      <c r="K74" s="240">
        <f t="shared" si="2"/>
        <v>0</v>
      </c>
      <c r="L74" s="270"/>
      <c r="M74" s="231" t="s">
        <v>59</v>
      </c>
      <c r="N74" s="241" t="s">
        <v>60</v>
      </c>
      <c r="O74" s="304" t="s">
        <v>249</v>
      </c>
      <c r="P74" s="303"/>
      <c r="R74" s="72"/>
      <c r="S74" s="72"/>
    </row>
    <row r="75" spans="1:19" s="71" customFormat="1" ht="12.95" customHeight="1">
      <c r="A75" s="282">
        <v>76</v>
      </c>
      <c r="B75" s="283">
        <v>923111</v>
      </c>
      <c r="C75" s="284" t="s">
        <v>181</v>
      </c>
      <c r="D75" s="285" t="s">
        <v>124</v>
      </c>
      <c r="E75" s="305">
        <v>2</v>
      </c>
      <c r="F75" s="236"/>
      <c r="G75" s="237"/>
      <c r="H75" s="238"/>
      <c r="I75" s="240">
        <f t="shared" si="1"/>
        <v>0</v>
      </c>
      <c r="J75" s="279"/>
      <c r="K75" s="240">
        <f t="shared" si="2"/>
        <v>0</v>
      </c>
      <c r="L75" s="270"/>
      <c r="M75" s="231" t="s">
        <v>59</v>
      </c>
      <c r="N75" s="241" t="s">
        <v>60</v>
      </c>
      <c r="O75" s="304" t="s">
        <v>75</v>
      </c>
      <c r="P75" s="303"/>
      <c r="R75" s="72"/>
      <c r="S75" s="72"/>
    </row>
    <row r="76" spans="1:19" s="71" customFormat="1" ht="12.95" customHeight="1">
      <c r="A76" s="282">
        <v>77</v>
      </c>
      <c r="B76" s="283">
        <v>923121</v>
      </c>
      <c r="C76" s="284" t="s">
        <v>182</v>
      </c>
      <c r="D76" s="285" t="s">
        <v>124</v>
      </c>
      <c r="E76" s="305">
        <v>8</v>
      </c>
      <c r="F76" s="236"/>
      <c r="G76" s="237"/>
      <c r="H76" s="238"/>
      <c r="I76" s="240">
        <f t="shared" si="1"/>
        <v>0</v>
      </c>
      <c r="J76" s="279"/>
      <c r="K76" s="240">
        <f t="shared" si="2"/>
        <v>0</v>
      </c>
      <c r="L76" s="270"/>
      <c r="M76" s="231" t="s">
        <v>59</v>
      </c>
      <c r="N76" s="241" t="s">
        <v>60</v>
      </c>
      <c r="O76" s="304" t="s">
        <v>75</v>
      </c>
      <c r="P76" s="303"/>
      <c r="R76" s="72"/>
      <c r="S76" s="72"/>
    </row>
    <row r="77" spans="1:19" s="71" customFormat="1" ht="12.95" customHeight="1">
      <c r="A77" s="282">
        <v>78</v>
      </c>
      <c r="B77" s="283">
        <v>923131</v>
      </c>
      <c r="C77" s="284" t="s">
        <v>183</v>
      </c>
      <c r="D77" s="285" t="s">
        <v>124</v>
      </c>
      <c r="E77" s="309">
        <v>19</v>
      </c>
      <c r="F77" s="236"/>
      <c r="G77" s="237"/>
      <c r="H77" s="238"/>
      <c r="I77" s="240">
        <f t="shared" ref="I77:I142" si="3">ROUND(E77*H77,2)</f>
        <v>0</v>
      </c>
      <c r="J77" s="278"/>
      <c r="K77" s="240">
        <f t="shared" si="2"/>
        <v>0</v>
      </c>
      <c r="L77" s="270"/>
      <c r="M77" s="231" t="s">
        <v>59</v>
      </c>
      <c r="N77" s="241" t="s">
        <v>60</v>
      </c>
      <c r="O77" s="304" t="s">
        <v>75</v>
      </c>
      <c r="P77" s="303"/>
      <c r="R77" s="72"/>
      <c r="S77" s="72"/>
    </row>
    <row r="78" spans="1:19" s="71" customFormat="1" ht="12.95" customHeight="1">
      <c r="A78" s="282">
        <v>79</v>
      </c>
      <c r="B78" s="283">
        <v>923431</v>
      </c>
      <c r="C78" s="284" t="s">
        <v>184</v>
      </c>
      <c r="D78" s="285" t="s">
        <v>124</v>
      </c>
      <c r="E78" s="305">
        <v>4</v>
      </c>
      <c r="F78" s="236"/>
      <c r="G78" s="237"/>
      <c r="H78" s="238"/>
      <c r="I78" s="240">
        <f t="shared" si="3"/>
        <v>0</v>
      </c>
      <c r="J78" s="279"/>
      <c r="K78" s="240">
        <f t="shared" si="2"/>
        <v>0</v>
      </c>
      <c r="L78" s="270"/>
      <c r="M78" s="231" t="s">
        <v>59</v>
      </c>
      <c r="N78" s="241" t="s">
        <v>60</v>
      </c>
      <c r="O78" s="304" t="s">
        <v>76</v>
      </c>
      <c r="P78" s="303"/>
      <c r="R78" s="72"/>
      <c r="S78" s="72"/>
    </row>
    <row r="79" spans="1:19" s="71" customFormat="1" ht="12.95" customHeight="1">
      <c r="A79" s="282">
        <v>80</v>
      </c>
      <c r="B79" s="283">
        <v>923471</v>
      </c>
      <c r="C79" s="284" t="s">
        <v>185</v>
      </c>
      <c r="D79" s="285" t="s">
        <v>124</v>
      </c>
      <c r="E79" s="305">
        <v>3</v>
      </c>
      <c r="F79" s="236"/>
      <c r="G79" s="237"/>
      <c r="H79" s="238"/>
      <c r="I79" s="240">
        <f t="shared" si="3"/>
        <v>0</v>
      </c>
      <c r="J79" s="279"/>
      <c r="K79" s="240">
        <f t="shared" si="2"/>
        <v>0</v>
      </c>
      <c r="L79" s="270"/>
      <c r="M79" s="231" t="s">
        <v>59</v>
      </c>
      <c r="N79" s="241" t="s">
        <v>60</v>
      </c>
      <c r="O79" s="304" t="s">
        <v>76</v>
      </c>
      <c r="P79" s="303"/>
      <c r="R79" s="72"/>
      <c r="S79" s="72"/>
    </row>
    <row r="80" spans="1:19" s="71" customFormat="1" ht="12.95" customHeight="1">
      <c r="A80" s="282">
        <v>81</v>
      </c>
      <c r="B80" s="283">
        <v>923441</v>
      </c>
      <c r="C80" s="284" t="s">
        <v>186</v>
      </c>
      <c r="D80" s="285" t="s">
        <v>124</v>
      </c>
      <c r="E80" s="305">
        <v>1</v>
      </c>
      <c r="F80" s="236"/>
      <c r="G80" s="237"/>
      <c r="H80" s="238"/>
      <c r="I80" s="240">
        <f t="shared" si="3"/>
        <v>0</v>
      </c>
      <c r="J80" s="279"/>
      <c r="K80" s="240">
        <f t="shared" si="2"/>
        <v>0</v>
      </c>
      <c r="L80" s="270"/>
      <c r="M80" s="231" t="s">
        <v>59</v>
      </c>
      <c r="N80" s="241" t="s">
        <v>60</v>
      </c>
      <c r="O80" s="304" t="s">
        <v>76</v>
      </c>
      <c r="P80" s="303"/>
      <c r="R80" s="72"/>
      <c r="S80" s="72"/>
    </row>
    <row r="81" spans="1:19" s="71" customFormat="1" ht="12.95" customHeight="1">
      <c r="A81" s="282">
        <v>82</v>
      </c>
      <c r="B81" s="283" t="s">
        <v>187</v>
      </c>
      <c r="C81" s="284" t="s">
        <v>188</v>
      </c>
      <c r="D81" s="285" t="s">
        <v>124</v>
      </c>
      <c r="E81" s="305">
        <v>1</v>
      </c>
      <c r="F81" s="236"/>
      <c r="G81" s="237"/>
      <c r="H81" s="238"/>
      <c r="I81" s="240">
        <f t="shared" si="3"/>
        <v>0</v>
      </c>
      <c r="J81" s="279"/>
      <c r="K81" s="240">
        <f t="shared" si="2"/>
        <v>0</v>
      </c>
      <c r="L81" s="270"/>
      <c r="M81" s="231" t="s">
        <v>59</v>
      </c>
      <c r="N81" s="241" t="s">
        <v>60</v>
      </c>
      <c r="O81" s="304" t="s">
        <v>250</v>
      </c>
      <c r="P81" s="303"/>
      <c r="R81" s="72"/>
      <c r="S81" s="72"/>
    </row>
    <row r="82" spans="1:19" s="71" customFormat="1" ht="12.95" customHeight="1">
      <c r="A82" s="282">
        <v>83</v>
      </c>
      <c r="B82" s="283">
        <v>923821</v>
      </c>
      <c r="C82" s="284" t="s">
        <v>189</v>
      </c>
      <c r="D82" s="285" t="s">
        <v>124</v>
      </c>
      <c r="E82" s="309">
        <v>11</v>
      </c>
      <c r="F82" s="236"/>
      <c r="G82" s="237"/>
      <c r="H82" s="238"/>
      <c r="I82" s="240">
        <f t="shared" si="3"/>
        <v>0</v>
      </c>
      <c r="J82" s="279"/>
      <c r="K82" s="240">
        <f t="shared" si="2"/>
        <v>0</v>
      </c>
      <c r="L82" s="270"/>
      <c r="M82" s="231" t="s">
        <v>59</v>
      </c>
      <c r="N82" s="241" t="s">
        <v>60</v>
      </c>
      <c r="O82" s="304" t="s">
        <v>77</v>
      </c>
      <c r="P82" s="303"/>
      <c r="R82" s="72"/>
      <c r="S82" s="72"/>
    </row>
    <row r="83" spans="1:19" s="71" customFormat="1" ht="12.95" customHeight="1">
      <c r="A83" s="282">
        <v>84</v>
      </c>
      <c r="B83" s="283">
        <v>923941</v>
      </c>
      <c r="C83" s="284" t="s">
        <v>190</v>
      </c>
      <c r="D83" s="285" t="s">
        <v>124</v>
      </c>
      <c r="E83" s="308">
        <v>103</v>
      </c>
      <c r="F83" s="236"/>
      <c r="G83" s="237"/>
      <c r="H83" s="238"/>
      <c r="I83" s="240">
        <f t="shared" si="3"/>
        <v>0</v>
      </c>
      <c r="J83" s="279"/>
      <c r="K83" s="240">
        <f t="shared" si="2"/>
        <v>0</v>
      </c>
      <c r="L83" s="270"/>
      <c r="M83" s="231" t="s">
        <v>59</v>
      </c>
      <c r="N83" s="241" t="s">
        <v>60</v>
      </c>
      <c r="O83" s="304" t="s">
        <v>78</v>
      </c>
      <c r="P83" s="303"/>
      <c r="R83" s="72"/>
      <c r="S83" s="72"/>
    </row>
    <row r="84" spans="1:19" s="71" customFormat="1" ht="12.95" customHeight="1">
      <c r="A84" s="282">
        <v>85</v>
      </c>
      <c r="B84" s="283">
        <v>965010</v>
      </c>
      <c r="C84" s="284" t="s">
        <v>191</v>
      </c>
      <c r="D84" s="285" t="s">
        <v>109</v>
      </c>
      <c r="E84" s="306">
        <v>15531.2734</v>
      </c>
      <c r="F84" s="236"/>
      <c r="G84" s="237"/>
      <c r="H84" s="238"/>
      <c r="I84" s="240">
        <f t="shared" si="3"/>
        <v>0</v>
      </c>
      <c r="J84" s="278"/>
      <c r="K84" s="240">
        <f t="shared" si="2"/>
        <v>0</v>
      </c>
      <c r="L84" s="270"/>
      <c r="M84" s="231" t="s">
        <v>59</v>
      </c>
      <c r="N84" s="241" t="s">
        <v>60</v>
      </c>
      <c r="O84" s="304" t="s">
        <v>251</v>
      </c>
      <c r="P84" s="303" t="s">
        <v>304</v>
      </c>
      <c r="R84" s="72"/>
      <c r="S84" s="72"/>
    </row>
    <row r="85" spans="1:19" s="71" customFormat="1" ht="12.95" customHeight="1">
      <c r="A85" s="282">
        <v>86</v>
      </c>
      <c r="B85" s="283">
        <v>965023</v>
      </c>
      <c r="C85" s="284" t="s">
        <v>192</v>
      </c>
      <c r="D85" s="285" t="s">
        <v>193</v>
      </c>
      <c r="E85" s="310">
        <v>232969.10019999999</v>
      </c>
      <c r="F85" s="236"/>
      <c r="G85" s="237"/>
      <c r="H85" s="238"/>
      <c r="I85" s="240">
        <f t="shared" si="3"/>
        <v>0</v>
      </c>
      <c r="J85" s="280"/>
      <c r="K85" s="240">
        <f t="shared" si="2"/>
        <v>0</v>
      </c>
      <c r="L85" s="270"/>
      <c r="M85" s="231" t="s">
        <v>59</v>
      </c>
      <c r="N85" s="241" t="s">
        <v>60</v>
      </c>
      <c r="O85" s="304" t="s">
        <v>252</v>
      </c>
      <c r="P85" s="303" t="s">
        <v>305</v>
      </c>
      <c r="R85" s="72"/>
      <c r="S85" s="72"/>
    </row>
    <row r="86" spans="1:19" s="71" customFormat="1" ht="12.95" customHeight="1">
      <c r="A86" s="282">
        <v>87</v>
      </c>
      <c r="B86" s="283">
        <v>965021</v>
      </c>
      <c r="C86" s="284" t="s">
        <v>194</v>
      </c>
      <c r="D86" s="285" t="s">
        <v>193</v>
      </c>
      <c r="E86" s="306">
        <v>129984.55009999999</v>
      </c>
      <c r="F86" s="236"/>
      <c r="G86" s="237"/>
      <c r="H86" s="238"/>
      <c r="I86" s="240">
        <f t="shared" si="3"/>
        <v>0</v>
      </c>
      <c r="J86" s="280"/>
      <c r="K86" s="240">
        <f t="shared" si="2"/>
        <v>0</v>
      </c>
      <c r="L86" s="270"/>
      <c r="M86" s="231" t="s">
        <v>59</v>
      </c>
      <c r="N86" s="241" t="s">
        <v>60</v>
      </c>
      <c r="O86" s="304" t="s">
        <v>252</v>
      </c>
      <c r="P86" s="303" t="s">
        <v>315</v>
      </c>
      <c r="R86" s="72"/>
      <c r="S86" s="72"/>
    </row>
    <row r="87" spans="1:19" s="71" customFormat="1" ht="12.95" customHeight="1">
      <c r="A87" s="282">
        <v>88</v>
      </c>
      <c r="B87" s="283">
        <v>965113</v>
      </c>
      <c r="C87" s="284" t="s">
        <v>195</v>
      </c>
      <c r="D87" s="285" t="s">
        <v>116</v>
      </c>
      <c r="E87" s="307">
        <v>2957.2</v>
      </c>
      <c r="F87" s="236"/>
      <c r="G87" s="237"/>
      <c r="H87" s="238"/>
      <c r="I87" s="240">
        <f t="shared" si="3"/>
        <v>0</v>
      </c>
      <c r="J87" s="278"/>
      <c r="K87" s="240">
        <f t="shared" si="2"/>
        <v>0</v>
      </c>
      <c r="L87" s="270"/>
      <c r="M87" s="231" t="s">
        <v>59</v>
      </c>
      <c r="N87" s="241" t="s">
        <v>60</v>
      </c>
      <c r="O87" s="304" t="s">
        <v>79</v>
      </c>
      <c r="P87" s="303"/>
      <c r="R87" s="72"/>
      <c r="S87" s="72"/>
    </row>
    <row r="88" spans="1:19" s="71" customFormat="1" ht="12.95" customHeight="1">
      <c r="A88" s="282">
        <v>89</v>
      </c>
      <c r="B88" s="283">
        <v>965116</v>
      </c>
      <c r="C88" s="284" t="s">
        <v>196</v>
      </c>
      <c r="D88" s="285" t="s">
        <v>197</v>
      </c>
      <c r="E88" s="306">
        <v>32978.6944</v>
      </c>
      <c r="F88" s="236"/>
      <c r="G88" s="237"/>
      <c r="H88" s="238"/>
      <c r="I88" s="240">
        <f t="shared" si="3"/>
        <v>0</v>
      </c>
      <c r="J88" s="280"/>
      <c r="K88" s="240">
        <f t="shared" si="2"/>
        <v>0</v>
      </c>
      <c r="L88" s="270"/>
      <c r="M88" s="231" t="s">
        <v>59</v>
      </c>
      <c r="N88" s="241" t="s">
        <v>60</v>
      </c>
      <c r="O88" s="304" t="s">
        <v>80</v>
      </c>
      <c r="P88" s="303" t="s">
        <v>306</v>
      </c>
      <c r="R88" s="72"/>
      <c r="S88" s="72"/>
    </row>
    <row r="89" spans="1:19" s="71" customFormat="1" ht="12.95" customHeight="1">
      <c r="A89" s="282">
        <v>90</v>
      </c>
      <c r="B89" s="283">
        <v>965123</v>
      </c>
      <c r="C89" s="284" t="s">
        <v>198</v>
      </c>
      <c r="D89" s="285" t="s">
        <v>116</v>
      </c>
      <c r="E89" s="308">
        <v>992.3</v>
      </c>
      <c r="F89" s="236"/>
      <c r="G89" s="237"/>
      <c r="H89" s="238"/>
      <c r="I89" s="240">
        <f t="shared" si="3"/>
        <v>0</v>
      </c>
      <c r="J89" s="278"/>
      <c r="K89" s="240">
        <f t="shared" si="2"/>
        <v>0</v>
      </c>
      <c r="L89" s="270"/>
      <c r="M89" s="231" t="s">
        <v>59</v>
      </c>
      <c r="N89" s="241" t="s">
        <v>60</v>
      </c>
      <c r="O89" s="304" t="s">
        <v>79</v>
      </c>
      <c r="P89" s="303"/>
      <c r="R89" s="72"/>
      <c r="S89" s="72"/>
    </row>
    <row r="90" spans="1:19" s="71" customFormat="1" ht="12.95" customHeight="1">
      <c r="A90" s="282">
        <v>91</v>
      </c>
      <c r="B90" s="283">
        <v>965126</v>
      </c>
      <c r="C90" s="284" t="s">
        <v>199</v>
      </c>
      <c r="D90" s="285" t="s">
        <v>197</v>
      </c>
      <c r="E90" s="307">
        <v>6509.4880000000003</v>
      </c>
      <c r="F90" s="236"/>
      <c r="G90" s="237"/>
      <c r="H90" s="238"/>
      <c r="I90" s="240">
        <f t="shared" si="3"/>
        <v>0</v>
      </c>
      <c r="J90" s="280"/>
      <c r="K90" s="240">
        <f t="shared" si="2"/>
        <v>0</v>
      </c>
      <c r="L90" s="270"/>
      <c r="M90" s="231" t="s">
        <v>59</v>
      </c>
      <c r="N90" s="241" t="s">
        <v>60</v>
      </c>
      <c r="O90" s="304" t="s">
        <v>80</v>
      </c>
      <c r="P90" s="303" t="s">
        <v>269</v>
      </c>
      <c r="R90" s="72"/>
      <c r="S90" s="72"/>
    </row>
    <row r="91" spans="1:19" s="71" customFormat="1" ht="12.95" customHeight="1">
      <c r="A91" s="282">
        <v>92</v>
      </c>
      <c r="B91" s="283">
        <v>965223</v>
      </c>
      <c r="C91" s="284" t="s">
        <v>200</v>
      </c>
      <c r="D91" s="285" t="s">
        <v>116</v>
      </c>
      <c r="E91" s="307">
        <v>1146.5060000000001</v>
      </c>
      <c r="F91" s="236"/>
      <c r="G91" s="237"/>
      <c r="H91" s="238"/>
      <c r="I91" s="240">
        <f t="shared" si="3"/>
        <v>0</v>
      </c>
      <c r="J91" s="278"/>
      <c r="K91" s="240">
        <f t="shared" si="2"/>
        <v>0</v>
      </c>
      <c r="L91" s="270"/>
      <c r="M91" s="231" t="s">
        <v>59</v>
      </c>
      <c r="N91" s="241" t="s">
        <v>60</v>
      </c>
      <c r="O91" s="304" t="s">
        <v>253</v>
      </c>
      <c r="P91" s="303"/>
      <c r="R91" s="72"/>
      <c r="S91" s="72"/>
    </row>
    <row r="92" spans="1:19" s="71" customFormat="1" ht="12.95" customHeight="1">
      <c r="A92" s="282">
        <v>93</v>
      </c>
      <c r="B92" s="283">
        <v>965226</v>
      </c>
      <c r="C92" s="284" t="s">
        <v>201</v>
      </c>
      <c r="D92" s="285" t="s">
        <v>197</v>
      </c>
      <c r="E92" s="307">
        <v>5860</v>
      </c>
      <c r="F92" s="236"/>
      <c r="G92" s="237"/>
      <c r="H92" s="238"/>
      <c r="I92" s="240">
        <f t="shared" si="3"/>
        <v>0</v>
      </c>
      <c r="J92" s="280"/>
      <c r="K92" s="240">
        <f t="shared" si="2"/>
        <v>0</v>
      </c>
      <c r="L92" s="270"/>
      <c r="M92" s="231" t="s">
        <v>59</v>
      </c>
      <c r="N92" s="241" t="s">
        <v>60</v>
      </c>
      <c r="O92" s="304" t="s">
        <v>80</v>
      </c>
      <c r="P92" s="303" t="s">
        <v>268</v>
      </c>
      <c r="R92" s="72"/>
      <c r="S92" s="72"/>
    </row>
    <row r="93" spans="1:19" s="71" customFormat="1" ht="12.95" customHeight="1">
      <c r="A93" s="282">
        <v>94</v>
      </c>
      <c r="B93" s="283">
        <v>965821</v>
      </c>
      <c r="C93" s="284" t="s">
        <v>202</v>
      </c>
      <c r="D93" s="285" t="s">
        <v>124</v>
      </c>
      <c r="E93" s="309">
        <v>10</v>
      </c>
      <c r="F93" s="236"/>
      <c r="G93" s="237"/>
      <c r="H93" s="238"/>
      <c r="I93" s="240">
        <f t="shared" si="3"/>
        <v>0</v>
      </c>
      <c r="J93" s="278"/>
      <c r="K93" s="240">
        <f t="shared" si="2"/>
        <v>0</v>
      </c>
      <c r="L93" s="270"/>
      <c r="M93" s="231" t="s">
        <v>59</v>
      </c>
      <c r="N93" s="241" t="s">
        <v>60</v>
      </c>
      <c r="O93" s="304" t="s">
        <v>81</v>
      </c>
      <c r="P93" s="303"/>
      <c r="R93" s="72"/>
      <c r="S93" s="72"/>
    </row>
    <row r="94" spans="1:19" s="71" customFormat="1" ht="12.95" customHeight="1">
      <c r="A94" s="282">
        <v>95</v>
      </c>
      <c r="B94" s="283">
        <v>965822</v>
      </c>
      <c r="C94" s="284" t="s">
        <v>203</v>
      </c>
      <c r="D94" s="285" t="s">
        <v>197</v>
      </c>
      <c r="E94" s="309">
        <v>51.25</v>
      </c>
      <c r="F94" s="236"/>
      <c r="G94" s="237"/>
      <c r="H94" s="238"/>
      <c r="I94" s="240">
        <f t="shared" si="3"/>
        <v>0</v>
      </c>
      <c r="J94" s="280"/>
      <c r="K94" s="240">
        <f t="shared" si="2"/>
        <v>0</v>
      </c>
      <c r="L94" s="270"/>
      <c r="M94" s="231" t="s">
        <v>59</v>
      </c>
      <c r="N94" s="241" t="s">
        <v>60</v>
      </c>
      <c r="O94" s="304" t="s">
        <v>80</v>
      </c>
      <c r="P94" s="303" t="s">
        <v>270</v>
      </c>
      <c r="R94" s="72"/>
      <c r="S94" s="72"/>
    </row>
    <row r="95" spans="1:19" s="71" customFormat="1" ht="12.95" customHeight="1">
      <c r="A95" s="282">
        <v>96</v>
      </c>
      <c r="B95" s="283">
        <v>965831</v>
      </c>
      <c r="C95" s="284" t="s">
        <v>204</v>
      </c>
      <c r="D95" s="285" t="s">
        <v>124</v>
      </c>
      <c r="E95" s="309">
        <v>18</v>
      </c>
      <c r="F95" s="236"/>
      <c r="G95" s="237"/>
      <c r="H95" s="238"/>
      <c r="I95" s="240">
        <f t="shared" si="3"/>
        <v>0</v>
      </c>
      <c r="J95" s="280"/>
      <c r="K95" s="240">
        <f t="shared" si="2"/>
        <v>0</v>
      </c>
      <c r="L95" s="270"/>
      <c r="M95" s="231" t="s">
        <v>59</v>
      </c>
      <c r="N95" s="241" t="s">
        <v>60</v>
      </c>
      <c r="O95" s="304" t="s">
        <v>81</v>
      </c>
      <c r="P95" s="303"/>
      <c r="R95" s="72"/>
      <c r="S95" s="72"/>
    </row>
    <row r="96" spans="1:19" s="71" customFormat="1" ht="12.95" customHeight="1">
      <c r="A96" s="282">
        <v>97</v>
      </c>
      <c r="B96" s="283">
        <v>965832</v>
      </c>
      <c r="C96" s="284" t="s">
        <v>205</v>
      </c>
      <c r="D96" s="285" t="s">
        <v>197</v>
      </c>
      <c r="E96" s="309">
        <v>25.2</v>
      </c>
      <c r="F96" s="236"/>
      <c r="G96" s="237"/>
      <c r="H96" s="238"/>
      <c r="I96" s="240">
        <f t="shared" si="3"/>
        <v>0</v>
      </c>
      <c r="J96" s="280"/>
      <c r="K96" s="240">
        <f t="shared" si="2"/>
        <v>0</v>
      </c>
      <c r="L96" s="270"/>
      <c r="M96" s="231" t="s">
        <v>59</v>
      </c>
      <c r="N96" s="241" t="s">
        <v>60</v>
      </c>
      <c r="O96" s="304" t="s">
        <v>80</v>
      </c>
      <c r="P96" s="303" t="s">
        <v>271</v>
      </c>
      <c r="R96" s="72"/>
      <c r="S96" s="72"/>
    </row>
    <row r="97" spans="1:19" s="71" customFormat="1" ht="12.95" customHeight="1">
      <c r="A97" s="282">
        <v>98</v>
      </c>
      <c r="B97" s="283">
        <v>965841</v>
      </c>
      <c r="C97" s="284" t="s">
        <v>206</v>
      </c>
      <c r="D97" s="285" t="s">
        <v>124</v>
      </c>
      <c r="E97" s="305">
        <v>7</v>
      </c>
      <c r="F97" s="236"/>
      <c r="G97" s="237"/>
      <c r="H97" s="238"/>
      <c r="I97" s="240">
        <f t="shared" si="3"/>
        <v>0</v>
      </c>
      <c r="J97" s="280"/>
      <c r="K97" s="240">
        <f t="shared" si="2"/>
        <v>0</v>
      </c>
      <c r="L97" s="270"/>
      <c r="M97" s="231" t="s">
        <v>59</v>
      </c>
      <c r="N97" s="241" t="s">
        <v>60</v>
      </c>
      <c r="O97" s="304" t="s">
        <v>81</v>
      </c>
      <c r="P97" s="303"/>
      <c r="R97" s="72"/>
      <c r="S97" s="72"/>
    </row>
    <row r="98" spans="1:19" s="71" customFormat="1" ht="12.95" customHeight="1">
      <c r="A98" s="282">
        <v>99</v>
      </c>
      <c r="B98" s="283">
        <v>965842</v>
      </c>
      <c r="C98" s="284" t="s">
        <v>207</v>
      </c>
      <c r="D98" s="285" t="s">
        <v>197</v>
      </c>
      <c r="E98" s="305">
        <v>8.75</v>
      </c>
      <c r="F98" s="236"/>
      <c r="G98" s="237"/>
      <c r="H98" s="238"/>
      <c r="I98" s="240">
        <f t="shared" si="3"/>
        <v>0</v>
      </c>
      <c r="J98" s="280"/>
      <c r="K98" s="240">
        <f t="shared" si="2"/>
        <v>0</v>
      </c>
      <c r="L98" s="270"/>
      <c r="M98" s="231" t="s">
        <v>59</v>
      </c>
      <c r="N98" s="241" t="s">
        <v>60</v>
      </c>
      <c r="O98" s="304" t="s">
        <v>80</v>
      </c>
      <c r="P98" s="303" t="s">
        <v>272</v>
      </c>
      <c r="R98" s="72"/>
      <c r="S98" s="72"/>
    </row>
    <row r="99" spans="1:19" s="71" customFormat="1" ht="12.95" customHeight="1">
      <c r="A99" s="282">
        <v>100</v>
      </c>
      <c r="B99" s="283">
        <v>965851</v>
      </c>
      <c r="C99" s="284" t="s">
        <v>208</v>
      </c>
      <c r="D99" s="285" t="s">
        <v>124</v>
      </c>
      <c r="E99" s="308">
        <v>103</v>
      </c>
      <c r="F99" s="236"/>
      <c r="G99" s="237"/>
      <c r="H99" s="238"/>
      <c r="I99" s="240">
        <f t="shared" si="3"/>
        <v>0</v>
      </c>
      <c r="J99" s="278"/>
      <c r="K99" s="240">
        <f t="shared" si="2"/>
        <v>0</v>
      </c>
      <c r="L99" s="270"/>
      <c r="M99" s="231" t="s">
        <v>59</v>
      </c>
      <c r="N99" s="241" t="s">
        <v>60</v>
      </c>
      <c r="O99" s="304" t="s">
        <v>82</v>
      </c>
      <c r="P99" s="303"/>
      <c r="R99" s="72"/>
      <c r="S99" s="72"/>
    </row>
    <row r="100" spans="1:19" s="71" customFormat="1" ht="12.95" customHeight="1">
      <c r="A100" s="282">
        <v>101</v>
      </c>
      <c r="B100" s="283">
        <v>965852</v>
      </c>
      <c r="C100" s="284" t="s">
        <v>209</v>
      </c>
      <c r="D100" s="285" t="s">
        <v>197</v>
      </c>
      <c r="E100" s="308">
        <v>175.1</v>
      </c>
      <c r="F100" s="236"/>
      <c r="G100" s="237"/>
      <c r="H100" s="238"/>
      <c r="I100" s="240">
        <f t="shared" si="3"/>
        <v>0</v>
      </c>
      <c r="J100" s="280"/>
      <c r="K100" s="240">
        <f t="shared" si="2"/>
        <v>0</v>
      </c>
      <c r="L100" s="270"/>
      <c r="M100" s="231" t="s">
        <v>59</v>
      </c>
      <c r="N100" s="241" t="s">
        <v>60</v>
      </c>
      <c r="O100" s="304" t="s">
        <v>80</v>
      </c>
      <c r="P100" s="303" t="s">
        <v>273</v>
      </c>
      <c r="R100" s="72"/>
      <c r="S100" s="72"/>
    </row>
    <row r="101" spans="1:19" s="71" customFormat="1" ht="12.95" customHeight="1">
      <c r="A101" s="282">
        <v>102</v>
      </c>
      <c r="B101" s="283">
        <v>965441</v>
      </c>
      <c r="C101" s="284" t="s">
        <v>210</v>
      </c>
      <c r="D101" s="285" t="s">
        <v>124</v>
      </c>
      <c r="E101" s="305">
        <v>3</v>
      </c>
      <c r="F101" s="236"/>
      <c r="G101" s="237"/>
      <c r="H101" s="238"/>
      <c r="I101" s="240">
        <f t="shared" si="3"/>
        <v>0</v>
      </c>
      <c r="J101" s="279"/>
      <c r="K101" s="240">
        <f t="shared" si="2"/>
        <v>0</v>
      </c>
      <c r="L101" s="270"/>
      <c r="M101" s="231" t="s">
        <v>59</v>
      </c>
      <c r="N101" s="241" t="s">
        <v>60</v>
      </c>
      <c r="O101" s="304" t="s">
        <v>81</v>
      </c>
      <c r="P101" s="303"/>
      <c r="R101" s="72"/>
      <c r="S101" s="72"/>
    </row>
    <row r="102" spans="1:19" s="71" customFormat="1" ht="12.95" customHeight="1">
      <c r="A102" s="282">
        <v>103</v>
      </c>
      <c r="B102" s="283">
        <v>965442</v>
      </c>
      <c r="C102" s="284" t="s">
        <v>211</v>
      </c>
      <c r="D102" s="285" t="s">
        <v>197</v>
      </c>
      <c r="E102" s="308">
        <v>450</v>
      </c>
      <c r="F102" s="236"/>
      <c r="G102" s="237"/>
      <c r="H102" s="238"/>
      <c r="I102" s="240">
        <f t="shared" si="3"/>
        <v>0</v>
      </c>
      <c r="J102" s="279"/>
      <c r="K102" s="240">
        <f t="shared" si="2"/>
        <v>0</v>
      </c>
      <c r="L102" s="270"/>
      <c r="M102" s="231" t="s">
        <v>59</v>
      </c>
      <c r="N102" s="241" t="s">
        <v>60</v>
      </c>
      <c r="O102" s="304"/>
      <c r="P102" s="303"/>
      <c r="R102" s="72"/>
      <c r="S102" s="72"/>
    </row>
    <row r="103" spans="1:19" s="71" customFormat="1" ht="12.95" customHeight="1">
      <c r="A103" s="282">
        <v>104</v>
      </c>
      <c r="B103" s="283">
        <v>923361</v>
      </c>
      <c r="C103" s="284" t="s">
        <v>293</v>
      </c>
      <c r="D103" s="285" t="s">
        <v>124</v>
      </c>
      <c r="E103" s="305">
        <v>2</v>
      </c>
      <c r="F103" s="236"/>
      <c r="G103" s="237"/>
      <c r="H103" s="238"/>
      <c r="I103" s="240">
        <f t="shared" si="3"/>
        <v>0</v>
      </c>
      <c r="J103" s="279"/>
      <c r="K103" s="240">
        <f t="shared" si="2"/>
        <v>0</v>
      </c>
      <c r="L103" s="270"/>
      <c r="M103" s="231" t="s">
        <v>59</v>
      </c>
      <c r="N103" s="241" t="s">
        <v>60</v>
      </c>
      <c r="O103" s="304" t="s">
        <v>76</v>
      </c>
      <c r="P103" s="303"/>
      <c r="R103" s="72"/>
      <c r="S103" s="72"/>
    </row>
    <row r="104" spans="1:19" s="71" customFormat="1" ht="12.95" customHeight="1">
      <c r="A104" s="282">
        <v>105</v>
      </c>
      <c r="B104" s="283">
        <v>923451</v>
      </c>
      <c r="C104" s="284" t="s">
        <v>294</v>
      </c>
      <c r="D104" s="285" t="s">
        <v>124</v>
      </c>
      <c r="E104" s="305">
        <v>1</v>
      </c>
      <c r="F104" s="236"/>
      <c r="G104" s="237"/>
      <c r="H104" s="238"/>
      <c r="I104" s="240">
        <f t="shared" si="3"/>
        <v>0</v>
      </c>
      <c r="J104" s="279"/>
      <c r="K104" s="240">
        <f t="shared" si="2"/>
        <v>0</v>
      </c>
      <c r="L104" s="270"/>
      <c r="M104" s="231" t="s">
        <v>59</v>
      </c>
      <c r="N104" s="241" t="s">
        <v>60</v>
      </c>
      <c r="O104" s="304" t="s">
        <v>76</v>
      </c>
      <c r="P104" s="303"/>
      <c r="R104" s="72"/>
      <c r="S104" s="72"/>
    </row>
    <row r="105" spans="1:19" s="71" customFormat="1" ht="12.95" customHeight="1">
      <c r="A105" s="282">
        <v>301</v>
      </c>
      <c r="B105" s="283" t="s">
        <v>309</v>
      </c>
      <c r="C105" s="284" t="s">
        <v>310</v>
      </c>
      <c r="D105" s="285" t="s">
        <v>311</v>
      </c>
      <c r="E105" s="305">
        <v>2</v>
      </c>
      <c r="F105" s="236"/>
      <c r="G105" s="237"/>
      <c r="H105" s="238"/>
      <c r="I105" s="240">
        <f t="shared" si="3"/>
        <v>0</v>
      </c>
      <c r="J105" s="279"/>
      <c r="K105" s="311">
        <f t="shared" si="2"/>
        <v>0</v>
      </c>
      <c r="L105" s="270"/>
      <c r="M105" s="231" t="s">
        <v>59</v>
      </c>
      <c r="N105" s="241" t="s">
        <v>60</v>
      </c>
      <c r="O105" s="304" t="s">
        <v>242</v>
      </c>
      <c r="P105" s="303"/>
      <c r="R105" s="72"/>
      <c r="S105" s="72"/>
    </row>
    <row r="106" spans="1:19" s="71" customFormat="1" ht="12.95" customHeight="1">
      <c r="A106" s="282">
        <v>302</v>
      </c>
      <c r="B106" s="283">
        <v>15510</v>
      </c>
      <c r="C106" s="284" t="s">
        <v>312</v>
      </c>
      <c r="D106" s="285" t="s">
        <v>313</v>
      </c>
      <c r="E106" s="305">
        <v>499.5</v>
      </c>
      <c r="F106" s="236"/>
      <c r="G106" s="237"/>
      <c r="H106" s="238"/>
      <c r="I106" s="240">
        <f t="shared" si="3"/>
        <v>0</v>
      </c>
      <c r="J106" s="279"/>
      <c r="K106" s="311">
        <f t="shared" si="2"/>
        <v>0</v>
      </c>
      <c r="L106" s="270"/>
      <c r="M106" s="231" t="s">
        <v>59</v>
      </c>
      <c r="N106" s="241" t="s">
        <v>60</v>
      </c>
      <c r="O106" s="304" t="s">
        <v>64</v>
      </c>
      <c r="P106" s="303" t="s">
        <v>314</v>
      </c>
      <c r="R106" s="72"/>
      <c r="S106" s="72"/>
    </row>
    <row r="107" spans="1:19" s="71" customFormat="1" ht="12.95" customHeight="1">
      <c r="A107" s="282">
        <v>303</v>
      </c>
      <c r="B107" s="283">
        <v>512560</v>
      </c>
      <c r="C107" s="284" t="s">
        <v>318</v>
      </c>
      <c r="D107" s="285" t="s">
        <v>109</v>
      </c>
      <c r="E107" s="305">
        <v>7765.6367</v>
      </c>
      <c r="F107" s="236"/>
      <c r="G107" s="237"/>
      <c r="H107" s="238"/>
      <c r="I107" s="240">
        <f t="shared" si="3"/>
        <v>0</v>
      </c>
      <c r="J107" s="279"/>
      <c r="K107" s="311">
        <f t="shared" si="2"/>
        <v>0</v>
      </c>
      <c r="L107" s="270"/>
      <c r="M107" s="231" t="s">
        <v>59</v>
      </c>
      <c r="N107" s="241" t="s">
        <v>60</v>
      </c>
      <c r="O107" s="304" t="s">
        <v>319</v>
      </c>
      <c r="P107" s="303" t="s">
        <v>320</v>
      </c>
      <c r="R107" s="72"/>
      <c r="S107" s="72"/>
    </row>
    <row r="108" spans="1:19" s="71" customFormat="1" ht="12.95" customHeight="1">
      <c r="A108" s="282">
        <v>304</v>
      </c>
      <c r="B108" s="283" t="s">
        <v>295</v>
      </c>
      <c r="C108" s="284" t="s">
        <v>296</v>
      </c>
      <c r="D108" s="285" t="s">
        <v>116</v>
      </c>
      <c r="E108" s="305">
        <v>32.255000000000003</v>
      </c>
      <c r="F108" s="236"/>
      <c r="G108" s="237"/>
      <c r="H108" s="238"/>
      <c r="I108" s="240">
        <f t="shared" si="3"/>
        <v>0</v>
      </c>
      <c r="J108" s="279"/>
      <c r="K108" s="311">
        <f t="shared" si="2"/>
        <v>0</v>
      </c>
      <c r="L108" s="270"/>
      <c r="M108" s="231" t="s">
        <v>59</v>
      </c>
      <c r="N108" s="241" t="s">
        <v>60</v>
      </c>
      <c r="O108" s="304" t="s">
        <v>69</v>
      </c>
      <c r="P108" s="303"/>
      <c r="R108" s="72"/>
      <c r="S108" s="72"/>
    </row>
    <row r="109" spans="1:19" s="71" customFormat="1" ht="12.95" customHeight="1">
      <c r="A109" s="282">
        <v>305</v>
      </c>
      <c r="B109" s="283">
        <v>528331</v>
      </c>
      <c r="C109" s="284" t="s">
        <v>332</v>
      </c>
      <c r="D109" s="285" t="s">
        <v>116</v>
      </c>
      <c r="E109" s="305">
        <v>53.25</v>
      </c>
      <c r="F109" s="236"/>
      <c r="G109" s="237"/>
      <c r="H109" s="238"/>
      <c r="I109" s="240">
        <f t="shared" si="3"/>
        <v>0</v>
      </c>
      <c r="J109" s="279"/>
      <c r="K109" s="311">
        <f t="shared" si="2"/>
        <v>0</v>
      </c>
      <c r="L109" s="270"/>
      <c r="M109" s="231" t="s">
        <v>59</v>
      </c>
      <c r="N109" s="241" t="s">
        <v>60</v>
      </c>
      <c r="O109" s="304" t="s">
        <v>69</v>
      </c>
      <c r="P109" s="303"/>
      <c r="R109" s="72"/>
      <c r="S109" s="72"/>
    </row>
    <row r="110" spans="1:19" s="71" customFormat="1" ht="12.95" customHeight="1">
      <c r="A110" s="282">
        <v>306</v>
      </c>
      <c r="B110" s="283">
        <v>528211</v>
      </c>
      <c r="C110" s="284" t="s">
        <v>333</v>
      </c>
      <c r="D110" s="285" t="s">
        <v>116</v>
      </c>
      <c r="E110" s="305">
        <v>62</v>
      </c>
      <c r="F110" s="236"/>
      <c r="G110" s="237"/>
      <c r="H110" s="238"/>
      <c r="I110" s="240">
        <f t="shared" si="3"/>
        <v>0</v>
      </c>
      <c r="J110" s="279"/>
      <c r="K110" s="311">
        <f t="shared" si="2"/>
        <v>0</v>
      </c>
      <c r="L110" s="270"/>
      <c r="M110" s="231" t="s">
        <v>59</v>
      </c>
      <c r="N110" s="241" t="s">
        <v>60</v>
      </c>
      <c r="O110" s="304" t="s">
        <v>69</v>
      </c>
      <c r="P110" s="303"/>
      <c r="R110" s="72"/>
      <c r="S110" s="72"/>
    </row>
    <row r="111" spans="1:19" s="71" customFormat="1" ht="12.95" customHeight="1">
      <c r="A111" s="282">
        <v>307</v>
      </c>
      <c r="B111" s="283">
        <v>528272</v>
      </c>
      <c r="C111" s="284" t="s">
        <v>334</v>
      </c>
      <c r="D111" s="285" t="s">
        <v>116</v>
      </c>
      <c r="E111" s="305">
        <v>23.4</v>
      </c>
      <c r="F111" s="236"/>
      <c r="G111" s="237"/>
      <c r="H111" s="238"/>
      <c r="I111" s="240">
        <f t="shared" si="3"/>
        <v>0</v>
      </c>
      <c r="J111" s="281"/>
      <c r="K111" s="311">
        <f t="shared" si="2"/>
        <v>0</v>
      </c>
      <c r="L111" s="270"/>
      <c r="M111" s="231" t="s">
        <v>59</v>
      </c>
      <c r="N111" s="241" t="s">
        <v>60</v>
      </c>
      <c r="O111" s="304" t="s">
        <v>69</v>
      </c>
      <c r="P111" s="303"/>
      <c r="R111" s="72"/>
      <c r="S111" s="72"/>
    </row>
    <row r="112" spans="1:19" s="71" customFormat="1" ht="12.95" customHeight="1">
      <c r="A112" s="282">
        <v>308</v>
      </c>
      <c r="B112" s="283">
        <v>528292</v>
      </c>
      <c r="C112" s="284" t="s">
        <v>335</v>
      </c>
      <c r="D112" s="285" t="s">
        <v>116</v>
      </c>
      <c r="E112" s="305">
        <v>50.4</v>
      </c>
      <c r="F112" s="236"/>
      <c r="G112" s="237"/>
      <c r="H112" s="238"/>
      <c r="I112" s="240">
        <f t="shared" si="3"/>
        <v>0</v>
      </c>
      <c r="J112" s="281"/>
      <c r="K112" s="311">
        <f t="shared" si="2"/>
        <v>0</v>
      </c>
      <c r="L112" s="270"/>
      <c r="M112" s="231" t="s">
        <v>59</v>
      </c>
      <c r="N112" s="241" t="s">
        <v>60</v>
      </c>
      <c r="O112" s="304" t="s">
        <v>69</v>
      </c>
      <c r="P112" s="303"/>
      <c r="R112" s="72"/>
      <c r="S112" s="72"/>
    </row>
    <row r="113" spans="1:19" s="71" customFormat="1" ht="12.95" customHeight="1">
      <c r="A113" s="282">
        <v>309</v>
      </c>
      <c r="B113" s="283">
        <v>528231</v>
      </c>
      <c r="C113" s="284" t="s">
        <v>336</v>
      </c>
      <c r="D113" s="285" t="s">
        <v>116</v>
      </c>
      <c r="E113" s="305">
        <v>770.56</v>
      </c>
      <c r="F113" s="236"/>
      <c r="G113" s="237"/>
      <c r="H113" s="238"/>
      <c r="I113" s="240">
        <f t="shared" si="3"/>
        <v>0</v>
      </c>
      <c r="J113" s="279"/>
      <c r="K113" s="311">
        <f t="shared" si="2"/>
        <v>0</v>
      </c>
      <c r="L113" s="270"/>
      <c r="M113" s="231" t="s">
        <v>59</v>
      </c>
      <c r="N113" s="241" t="s">
        <v>60</v>
      </c>
      <c r="O113" s="304" t="s">
        <v>69</v>
      </c>
      <c r="P113" s="303"/>
      <c r="R113" s="72"/>
      <c r="S113" s="72"/>
    </row>
    <row r="114" spans="1:19" s="71" customFormat="1" ht="12.95" customHeight="1">
      <c r="A114" s="282">
        <v>310</v>
      </c>
      <c r="B114" s="283" t="s">
        <v>337</v>
      </c>
      <c r="C114" s="284" t="s">
        <v>338</v>
      </c>
      <c r="D114" s="285" t="s">
        <v>116</v>
      </c>
      <c r="E114" s="305">
        <v>23.4</v>
      </c>
      <c r="F114" s="236"/>
      <c r="G114" s="237"/>
      <c r="H114" s="238"/>
      <c r="I114" s="240">
        <f t="shared" si="3"/>
        <v>0</v>
      </c>
      <c r="J114" s="281"/>
      <c r="K114" s="311">
        <f t="shared" si="2"/>
        <v>0</v>
      </c>
      <c r="L114" s="270"/>
      <c r="M114" s="231" t="s">
        <v>59</v>
      </c>
      <c r="N114" s="241" t="s">
        <v>60</v>
      </c>
      <c r="O114" s="304" t="s">
        <v>69</v>
      </c>
      <c r="P114" s="303"/>
      <c r="R114" s="72"/>
      <c r="S114" s="72"/>
    </row>
    <row r="115" spans="1:19" s="71" customFormat="1" ht="12.95" customHeight="1">
      <c r="A115" s="282">
        <v>311</v>
      </c>
      <c r="B115" s="283" t="s">
        <v>337</v>
      </c>
      <c r="C115" s="284" t="s">
        <v>339</v>
      </c>
      <c r="D115" s="285" t="s">
        <v>116</v>
      </c>
      <c r="E115" s="305">
        <v>50.4</v>
      </c>
      <c r="F115" s="236"/>
      <c r="G115" s="237"/>
      <c r="H115" s="238"/>
      <c r="I115" s="240">
        <f t="shared" si="3"/>
        <v>0</v>
      </c>
      <c r="J115" s="281"/>
      <c r="K115" s="311">
        <f t="shared" si="2"/>
        <v>0</v>
      </c>
      <c r="L115" s="270"/>
      <c r="M115" s="231" t="s">
        <v>59</v>
      </c>
      <c r="N115" s="241" t="s">
        <v>60</v>
      </c>
      <c r="O115" s="304" t="s">
        <v>69</v>
      </c>
      <c r="P115" s="303"/>
      <c r="R115" s="72"/>
      <c r="S115" s="72"/>
    </row>
    <row r="116" spans="1:19" s="71" customFormat="1" ht="12.95" customHeight="1">
      <c r="A116" s="282">
        <v>312</v>
      </c>
      <c r="B116" s="283" t="s">
        <v>340</v>
      </c>
      <c r="C116" s="284" t="s">
        <v>341</v>
      </c>
      <c r="D116" s="285" t="s">
        <v>116</v>
      </c>
      <c r="E116" s="305">
        <v>71.02</v>
      </c>
      <c r="F116" s="236"/>
      <c r="G116" s="237"/>
      <c r="H116" s="238"/>
      <c r="I116" s="240">
        <f t="shared" si="3"/>
        <v>0</v>
      </c>
      <c r="J116" s="279"/>
      <c r="K116" s="311">
        <f t="shared" si="2"/>
        <v>0</v>
      </c>
      <c r="L116" s="270"/>
      <c r="M116" s="231" t="s">
        <v>59</v>
      </c>
      <c r="N116" s="241" t="s">
        <v>60</v>
      </c>
      <c r="O116" s="304" t="s">
        <v>69</v>
      </c>
      <c r="P116" s="303"/>
      <c r="R116" s="72"/>
      <c r="S116" s="72"/>
    </row>
    <row r="117" spans="1:19" s="71" customFormat="1" ht="12.95" customHeight="1">
      <c r="A117" s="282">
        <v>313</v>
      </c>
      <c r="B117" s="283" t="s">
        <v>342</v>
      </c>
      <c r="C117" s="284" t="s">
        <v>343</v>
      </c>
      <c r="D117" s="285" t="s">
        <v>116</v>
      </c>
      <c r="E117" s="305">
        <v>2.4</v>
      </c>
      <c r="F117" s="236"/>
      <c r="G117" s="237"/>
      <c r="H117" s="238"/>
      <c r="I117" s="240">
        <f t="shared" si="3"/>
        <v>0</v>
      </c>
      <c r="J117" s="281"/>
      <c r="K117" s="311">
        <f t="shared" si="2"/>
        <v>0</v>
      </c>
      <c r="L117" s="270"/>
      <c r="M117" s="231" t="s">
        <v>59</v>
      </c>
      <c r="N117" s="241" t="s">
        <v>60</v>
      </c>
      <c r="O117" s="304" t="s">
        <v>69</v>
      </c>
      <c r="P117" s="303"/>
      <c r="R117" s="72"/>
      <c r="S117" s="72"/>
    </row>
    <row r="118" spans="1:19" s="71" customFormat="1" ht="12.95" customHeight="1">
      <c r="A118" s="282">
        <v>314</v>
      </c>
      <c r="B118" s="283" t="s">
        <v>344</v>
      </c>
      <c r="C118" s="284" t="s">
        <v>345</v>
      </c>
      <c r="D118" s="285" t="s">
        <v>116</v>
      </c>
      <c r="E118" s="305">
        <v>3.6</v>
      </c>
      <c r="F118" s="236"/>
      <c r="G118" s="237"/>
      <c r="H118" s="238"/>
      <c r="I118" s="240">
        <f t="shared" si="3"/>
        <v>0</v>
      </c>
      <c r="J118" s="279"/>
      <c r="K118" s="311">
        <f t="shared" si="2"/>
        <v>0</v>
      </c>
      <c r="L118" s="270"/>
      <c r="M118" s="231" t="s">
        <v>59</v>
      </c>
      <c r="N118" s="241" t="s">
        <v>60</v>
      </c>
      <c r="O118" s="304" t="s">
        <v>69</v>
      </c>
      <c r="P118" s="303"/>
      <c r="R118" s="72"/>
      <c r="S118" s="72"/>
    </row>
    <row r="119" spans="1:19" s="71" customFormat="1" ht="12.95" customHeight="1">
      <c r="A119" s="282">
        <v>315</v>
      </c>
      <c r="B119" s="283" t="s">
        <v>346</v>
      </c>
      <c r="C119" s="284" t="s">
        <v>347</v>
      </c>
      <c r="D119" s="285" t="s">
        <v>116</v>
      </c>
      <c r="E119" s="305">
        <v>35.57</v>
      </c>
      <c r="F119" s="236"/>
      <c r="G119" s="237"/>
      <c r="H119" s="238"/>
      <c r="I119" s="240">
        <f t="shared" si="3"/>
        <v>0</v>
      </c>
      <c r="J119" s="281"/>
      <c r="K119" s="311">
        <f t="shared" si="2"/>
        <v>0</v>
      </c>
      <c r="L119" s="270"/>
      <c r="M119" s="231" t="s">
        <v>59</v>
      </c>
      <c r="N119" s="241" t="s">
        <v>60</v>
      </c>
      <c r="O119" s="304" t="s">
        <v>69</v>
      </c>
      <c r="P119" s="303"/>
      <c r="R119" s="72"/>
      <c r="S119" s="72"/>
    </row>
    <row r="120" spans="1:19" s="71" customFormat="1" ht="12.95" customHeight="1">
      <c r="A120" s="282">
        <v>316</v>
      </c>
      <c r="B120" s="283" t="s">
        <v>348</v>
      </c>
      <c r="C120" s="284" t="s">
        <v>349</v>
      </c>
      <c r="D120" s="285" t="s">
        <v>116</v>
      </c>
      <c r="E120" s="305">
        <v>24.6</v>
      </c>
      <c r="F120" s="236"/>
      <c r="G120" s="237"/>
      <c r="H120" s="238"/>
      <c r="I120" s="240">
        <f t="shared" si="3"/>
        <v>0</v>
      </c>
      <c r="J120" s="279"/>
      <c r="K120" s="311">
        <f t="shared" si="2"/>
        <v>0</v>
      </c>
      <c r="L120" s="270"/>
      <c r="M120" s="231" t="s">
        <v>59</v>
      </c>
      <c r="N120" s="241" t="s">
        <v>60</v>
      </c>
      <c r="O120" s="304" t="s">
        <v>69</v>
      </c>
      <c r="P120" s="303"/>
      <c r="R120" s="72"/>
      <c r="S120" s="72"/>
    </row>
    <row r="121" spans="1:19" s="71" customFormat="1" ht="12.95" customHeight="1">
      <c r="A121" s="282">
        <v>317</v>
      </c>
      <c r="B121" s="283" t="s">
        <v>350</v>
      </c>
      <c r="C121" s="284" t="s">
        <v>351</v>
      </c>
      <c r="D121" s="285" t="s">
        <v>116</v>
      </c>
      <c r="E121" s="305">
        <v>28.8</v>
      </c>
      <c r="F121" s="236"/>
      <c r="G121" s="237"/>
      <c r="H121" s="238"/>
      <c r="I121" s="240">
        <f t="shared" si="3"/>
        <v>0</v>
      </c>
      <c r="J121" s="281"/>
      <c r="K121" s="311">
        <f t="shared" si="2"/>
        <v>0</v>
      </c>
      <c r="L121" s="270"/>
      <c r="M121" s="231" t="s">
        <v>59</v>
      </c>
      <c r="N121" s="241" t="s">
        <v>60</v>
      </c>
      <c r="O121" s="304" t="s">
        <v>69</v>
      </c>
      <c r="P121" s="303"/>
      <c r="R121" s="72"/>
      <c r="S121" s="72"/>
    </row>
    <row r="122" spans="1:19" s="71" customFormat="1" ht="12.95" customHeight="1">
      <c r="A122" s="282">
        <v>318</v>
      </c>
      <c r="B122" s="283">
        <v>539540</v>
      </c>
      <c r="C122" s="284" t="s">
        <v>156</v>
      </c>
      <c r="D122" s="285" t="s">
        <v>124</v>
      </c>
      <c r="E122" s="309">
        <v>1</v>
      </c>
      <c r="F122" s="236"/>
      <c r="G122" s="237"/>
      <c r="H122" s="238"/>
      <c r="I122" s="493">
        <v>0</v>
      </c>
      <c r="J122" s="278"/>
      <c r="K122" s="240">
        <f t="shared" si="2"/>
        <v>0</v>
      </c>
      <c r="L122" s="270"/>
      <c r="M122" s="231" t="s">
        <v>59</v>
      </c>
      <c r="N122" s="241" t="s">
        <v>60</v>
      </c>
      <c r="O122" s="304" t="s">
        <v>243</v>
      </c>
      <c r="P122" s="303" t="s">
        <v>517</v>
      </c>
      <c r="R122" s="72"/>
      <c r="S122" s="72"/>
    </row>
    <row r="123" spans="1:19" s="71" customFormat="1" ht="12.95" customHeight="1">
      <c r="A123" s="282">
        <v>319</v>
      </c>
      <c r="B123" s="283" t="s">
        <v>513</v>
      </c>
      <c r="C123" s="284" t="s">
        <v>132</v>
      </c>
      <c r="D123" s="285" t="s">
        <v>124</v>
      </c>
      <c r="E123" s="305">
        <v>3</v>
      </c>
      <c r="F123" s="236"/>
      <c r="G123" s="237"/>
      <c r="H123" s="238"/>
      <c r="I123" s="493">
        <v>0</v>
      </c>
      <c r="J123" s="278"/>
      <c r="K123" s="240">
        <f t="shared" si="2"/>
        <v>0</v>
      </c>
      <c r="L123" s="494"/>
      <c r="M123" s="231" t="s">
        <v>59</v>
      </c>
      <c r="N123" s="241" t="s">
        <v>60</v>
      </c>
      <c r="O123" s="304" t="s">
        <v>514</v>
      </c>
      <c r="P123" s="98"/>
      <c r="R123" s="72">
        <f t="shared" ref="R123:R124" si="4">LEN(C123)</f>
        <v>44</v>
      </c>
      <c r="S123" s="72"/>
    </row>
    <row r="124" spans="1:19" s="71" customFormat="1" ht="12.95" customHeight="1">
      <c r="A124" s="282">
        <v>320</v>
      </c>
      <c r="B124" s="283" t="s">
        <v>515</v>
      </c>
      <c r="C124" s="284" t="s">
        <v>132</v>
      </c>
      <c r="D124" s="285" t="s">
        <v>124</v>
      </c>
      <c r="E124" s="305">
        <v>3</v>
      </c>
      <c r="F124" s="236"/>
      <c r="G124" s="237"/>
      <c r="H124" s="238"/>
      <c r="I124" s="493">
        <v>0</v>
      </c>
      <c r="J124" s="278"/>
      <c r="K124" s="240">
        <f t="shared" si="2"/>
        <v>0</v>
      </c>
      <c r="L124" s="494"/>
      <c r="M124" s="231" t="s">
        <v>59</v>
      </c>
      <c r="N124" s="241" t="s">
        <v>60</v>
      </c>
      <c r="O124" s="304" t="s">
        <v>516</v>
      </c>
      <c r="P124" s="98"/>
      <c r="R124" s="72">
        <f t="shared" si="4"/>
        <v>44</v>
      </c>
      <c r="S124" s="72"/>
    </row>
    <row r="125" spans="1:19" s="71" customFormat="1" ht="12.95" customHeight="1">
      <c r="A125" s="282"/>
      <c r="B125" s="285"/>
      <c r="C125" s="298" t="s">
        <v>63</v>
      </c>
      <c r="D125" s="284"/>
      <c r="E125" s="286"/>
      <c r="F125" s="236"/>
      <c r="G125" s="237"/>
      <c r="H125" s="238"/>
      <c r="I125" s="299">
        <f>SUM(I10:I121)</f>
        <v>0</v>
      </c>
      <c r="J125" s="280"/>
      <c r="K125" s="299">
        <f>SUM(K10:K121)</f>
        <v>0</v>
      </c>
      <c r="L125" s="270"/>
      <c r="M125" s="231"/>
      <c r="N125" s="232"/>
      <c r="O125" s="287"/>
      <c r="P125" s="98"/>
      <c r="R125" s="72">
        <f t="shared" si="0"/>
        <v>16</v>
      </c>
      <c r="S125" s="72"/>
    </row>
    <row r="126" spans="1:19" s="71" customFormat="1" ht="12.95" customHeight="1">
      <c r="A126" s="288">
        <v>200</v>
      </c>
      <c r="B126" s="289">
        <v>200</v>
      </c>
      <c r="C126" s="290" t="s">
        <v>62</v>
      </c>
      <c r="D126" s="291"/>
      <c r="E126" s="292"/>
      <c r="F126" s="293"/>
      <c r="G126" s="294"/>
      <c r="H126" s="295"/>
      <c r="I126" s="240">
        <f t="shared" si="3"/>
        <v>0</v>
      </c>
      <c r="J126" s="296"/>
      <c r="K126" s="297"/>
      <c r="L126" s="270"/>
      <c r="M126" s="231"/>
      <c r="N126" s="232"/>
      <c r="O126" s="287"/>
      <c r="P126" s="98"/>
      <c r="R126" s="72"/>
      <c r="S126" s="72"/>
    </row>
    <row r="127" spans="1:19" s="71" customFormat="1" ht="12.95" customHeight="1">
      <c r="A127" s="282">
        <v>106</v>
      </c>
      <c r="B127" s="283">
        <v>3100</v>
      </c>
      <c r="C127" s="284" t="s">
        <v>212</v>
      </c>
      <c r="D127" s="285" t="s">
        <v>98</v>
      </c>
      <c r="E127" s="305">
        <v>1</v>
      </c>
      <c r="F127" s="236"/>
      <c r="G127" s="237"/>
      <c r="H127" s="238"/>
      <c r="I127" s="240">
        <f t="shared" si="3"/>
        <v>0</v>
      </c>
      <c r="J127" s="277"/>
      <c r="K127" s="240">
        <f t="shared" si="2"/>
        <v>0</v>
      </c>
      <c r="L127" s="270"/>
      <c r="M127" s="231" t="s">
        <v>59</v>
      </c>
      <c r="N127" s="241" t="s">
        <v>60</v>
      </c>
      <c r="O127" s="304" t="s">
        <v>42</v>
      </c>
      <c r="P127" s="98"/>
      <c r="R127" s="72">
        <f t="shared" si="0"/>
        <v>45</v>
      </c>
      <c r="S127" s="72"/>
    </row>
    <row r="128" spans="1:19" s="71" customFormat="1" ht="12.95" customHeight="1">
      <c r="A128" s="282">
        <v>107</v>
      </c>
      <c r="B128" s="283" t="s">
        <v>213</v>
      </c>
      <c r="C128" s="284" t="s">
        <v>214</v>
      </c>
      <c r="D128" s="285" t="s">
        <v>215</v>
      </c>
      <c r="E128" s="305">
        <v>1</v>
      </c>
      <c r="F128" s="236"/>
      <c r="G128" s="237"/>
      <c r="H128" s="238"/>
      <c r="I128" s="240">
        <f t="shared" si="3"/>
        <v>0</v>
      </c>
      <c r="J128" s="277"/>
      <c r="K128" s="240">
        <f t="shared" si="2"/>
        <v>0</v>
      </c>
      <c r="L128" s="270"/>
      <c r="M128" s="231" t="s">
        <v>59</v>
      </c>
      <c r="N128" s="241" t="s">
        <v>60</v>
      </c>
      <c r="O128" s="304" t="s">
        <v>42</v>
      </c>
      <c r="P128" s="98"/>
      <c r="R128" s="72">
        <f t="shared" si="0"/>
        <v>26</v>
      </c>
      <c r="S128" s="72"/>
    </row>
    <row r="129" spans="1:19" s="71" customFormat="1" ht="12.95" customHeight="1">
      <c r="A129" s="282">
        <v>108</v>
      </c>
      <c r="B129" s="283">
        <v>15111</v>
      </c>
      <c r="C129" s="284" t="s">
        <v>216</v>
      </c>
      <c r="D129" s="285" t="s">
        <v>102</v>
      </c>
      <c r="E129" s="307">
        <v>6908.4179999999997</v>
      </c>
      <c r="F129" s="236"/>
      <c r="G129" s="237"/>
      <c r="H129" s="238"/>
      <c r="I129" s="240">
        <f t="shared" si="3"/>
        <v>0</v>
      </c>
      <c r="J129" s="277"/>
      <c r="K129" s="240">
        <f t="shared" si="2"/>
        <v>0</v>
      </c>
      <c r="L129" s="270"/>
      <c r="M129" s="231" t="s">
        <v>59</v>
      </c>
      <c r="N129" s="241" t="s">
        <v>60</v>
      </c>
      <c r="O129" s="304" t="s">
        <v>64</v>
      </c>
      <c r="P129" s="303" t="s">
        <v>274</v>
      </c>
      <c r="R129" s="72">
        <f t="shared" si="0"/>
        <v>108</v>
      </c>
      <c r="S129" s="72"/>
    </row>
    <row r="130" spans="1:19" s="71" customFormat="1" ht="12.95" customHeight="1">
      <c r="A130" s="282">
        <v>109</v>
      </c>
      <c r="B130" s="283">
        <v>132738</v>
      </c>
      <c r="C130" s="284" t="s">
        <v>217</v>
      </c>
      <c r="D130" s="285" t="s">
        <v>112</v>
      </c>
      <c r="E130" s="308">
        <v>973.8</v>
      </c>
      <c r="F130" s="236"/>
      <c r="G130" s="237"/>
      <c r="H130" s="238"/>
      <c r="I130" s="240">
        <f t="shared" si="3"/>
        <v>0</v>
      </c>
      <c r="J130" s="277"/>
      <c r="K130" s="240">
        <f t="shared" si="2"/>
        <v>0</v>
      </c>
      <c r="L130" s="270"/>
      <c r="M130" s="231" t="s">
        <v>59</v>
      </c>
      <c r="N130" s="241" t="s">
        <v>60</v>
      </c>
      <c r="O130" s="304" t="s">
        <v>83</v>
      </c>
      <c r="P130" s="303" t="s">
        <v>275</v>
      </c>
      <c r="R130" s="72">
        <f t="shared" si="0"/>
        <v>70</v>
      </c>
      <c r="S130" s="72"/>
    </row>
    <row r="131" spans="1:19" s="71" customFormat="1" ht="12.95" customHeight="1">
      <c r="A131" s="282">
        <v>110</v>
      </c>
      <c r="B131" s="283">
        <v>132739</v>
      </c>
      <c r="C131" s="284" t="s">
        <v>218</v>
      </c>
      <c r="D131" s="285" t="s">
        <v>112</v>
      </c>
      <c r="E131" s="307">
        <v>9738</v>
      </c>
      <c r="F131" s="236"/>
      <c r="G131" s="237"/>
      <c r="H131" s="238"/>
      <c r="I131" s="240">
        <f t="shared" si="3"/>
        <v>0</v>
      </c>
      <c r="J131" s="277"/>
      <c r="K131" s="240">
        <f t="shared" si="2"/>
        <v>0</v>
      </c>
      <c r="L131" s="270"/>
      <c r="M131" s="231" t="s">
        <v>59</v>
      </c>
      <c r="N131" s="241" t="s">
        <v>60</v>
      </c>
      <c r="O131" s="304" t="s">
        <v>84</v>
      </c>
      <c r="P131" s="303" t="s">
        <v>276</v>
      </c>
      <c r="R131" s="72">
        <f t="shared" si="0"/>
        <v>79</v>
      </c>
      <c r="S131" s="72"/>
    </row>
    <row r="132" spans="1:19" s="71" customFormat="1" ht="12.95" customHeight="1">
      <c r="A132" s="282">
        <v>111</v>
      </c>
      <c r="B132" s="283">
        <v>18110</v>
      </c>
      <c r="C132" s="284" t="s">
        <v>219</v>
      </c>
      <c r="D132" s="285" t="s">
        <v>180</v>
      </c>
      <c r="E132" s="306">
        <v>18715.18</v>
      </c>
      <c r="F132" s="236"/>
      <c r="G132" s="237"/>
      <c r="H132" s="238"/>
      <c r="I132" s="240">
        <f t="shared" si="3"/>
        <v>0</v>
      </c>
      <c r="J132" s="277"/>
      <c r="K132" s="240">
        <f t="shared" si="2"/>
        <v>0</v>
      </c>
      <c r="L132" s="270"/>
      <c r="M132" s="231" t="s">
        <v>59</v>
      </c>
      <c r="N132" s="241" t="s">
        <v>60</v>
      </c>
      <c r="O132" s="304" t="s">
        <v>254</v>
      </c>
      <c r="P132" s="303" t="s">
        <v>277</v>
      </c>
      <c r="R132" s="72">
        <f t="shared" si="0"/>
        <v>26</v>
      </c>
      <c r="S132" s="72"/>
    </row>
    <row r="133" spans="1:19" s="71" customFormat="1" ht="12.95" customHeight="1">
      <c r="A133" s="282">
        <v>112</v>
      </c>
      <c r="B133" s="283">
        <v>123738</v>
      </c>
      <c r="C133" s="284" t="s">
        <v>220</v>
      </c>
      <c r="D133" s="285" t="s">
        <v>112</v>
      </c>
      <c r="E133" s="307">
        <v>2760.48</v>
      </c>
      <c r="F133" s="236"/>
      <c r="G133" s="237"/>
      <c r="H133" s="238"/>
      <c r="I133" s="240">
        <f t="shared" si="3"/>
        <v>0</v>
      </c>
      <c r="J133" s="277"/>
      <c r="K133" s="240">
        <f t="shared" si="2"/>
        <v>0</v>
      </c>
      <c r="L133" s="270"/>
      <c r="M133" s="231" t="s">
        <v>59</v>
      </c>
      <c r="N133" s="241" t="s">
        <v>60</v>
      </c>
      <c r="O133" s="304" t="s">
        <v>85</v>
      </c>
      <c r="P133" s="303" t="s">
        <v>278</v>
      </c>
      <c r="R133" s="72">
        <f t="shared" si="0"/>
        <v>92</v>
      </c>
      <c r="S133" s="72"/>
    </row>
    <row r="134" spans="1:19" s="71" customFormat="1" ht="12.95" customHeight="1">
      <c r="A134" s="282">
        <v>113</v>
      </c>
      <c r="B134" s="283">
        <v>123739</v>
      </c>
      <c r="C134" s="284" t="s">
        <v>221</v>
      </c>
      <c r="D134" s="285" t="s">
        <v>112</v>
      </c>
      <c r="E134" s="306">
        <v>27604.799999999999</v>
      </c>
      <c r="F134" s="236"/>
      <c r="G134" s="237"/>
      <c r="H134" s="238"/>
      <c r="I134" s="240">
        <f t="shared" si="3"/>
        <v>0</v>
      </c>
      <c r="J134" s="277"/>
      <c r="K134" s="240">
        <f t="shared" si="2"/>
        <v>0</v>
      </c>
      <c r="L134" s="270"/>
      <c r="M134" s="231" t="s">
        <v>59</v>
      </c>
      <c r="N134" s="241" t="s">
        <v>60</v>
      </c>
      <c r="O134" s="304" t="s">
        <v>84</v>
      </c>
      <c r="P134" s="303" t="s">
        <v>279</v>
      </c>
      <c r="R134" s="72"/>
      <c r="S134" s="72"/>
    </row>
    <row r="135" spans="1:19" s="71" customFormat="1" ht="12.95" customHeight="1">
      <c r="A135" s="282">
        <v>114</v>
      </c>
      <c r="B135" s="283">
        <v>27157</v>
      </c>
      <c r="C135" s="284" t="s">
        <v>222</v>
      </c>
      <c r="D135" s="285" t="s">
        <v>112</v>
      </c>
      <c r="E135" s="309">
        <v>29</v>
      </c>
      <c r="F135" s="236"/>
      <c r="G135" s="237"/>
      <c r="H135" s="238"/>
      <c r="I135" s="240">
        <f t="shared" si="3"/>
        <v>0</v>
      </c>
      <c r="J135" s="277"/>
      <c r="K135" s="240">
        <f t="shared" si="2"/>
        <v>0</v>
      </c>
      <c r="L135" s="270"/>
      <c r="M135" s="231" t="s">
        <v>59</v>
      </c>
      <c r="N135" s="241" t="s">
        <v>60</v>
      </c>
      <c r="O135" s="304" t="s">
        <v>86</v>
      </c>
      <c r="P135" s="303" t="s">
        <v>280</v>
      </c>
      <c r="R135" s="72"/>
      <c r="S135" s="72"/>
    </row>
    <row r="136" spans="1:19" s="71" customFormat="1" ht="12.95" customHeight="1">
      <c r="A136" s="282">
        <v>115</v>
      </c>
      <c r="B136" s="283">
        <v>272313</v>
      </c>
      <c r="C136" s="284" t="s">
        <v>223</v>
      </c>
      <c r="D136" s="285" t="s">
        <v>112</v>
      </c>
      <c r="E136" s="309">
        <v>58</v>
      </c>
      <c r="F136" s="236"/>
      <c r="G136" s="237"/>
      <c r="H136" s="238"/>
      <c r="I136" s="240">
        <f t="shared" si="3"/>
        <v>0</v>
      </c>
      <c r="J136" s="277"/>
      <c r="K136" s="240">
        <f t="shared" si="2"/>
        <v>0</v>
      </c>
      <c r="L136" s="270"/>
      <c r="M136" s="231" t="s">
        <v>59</v>
      </c>
      <c r="N136" s="241" t="s">
        <v>60</v>
      </c>
      <c r="O136" s="304" t="s">
        <v>87</v>
      </c>
      <c r="P136" s="303" t="s">
        <v>281</v>
      </c>
      <c r="R136" s="72"/>
      <c r="S136" s="72"/>
    </row>
    <row r="137" spans="1:19" s="71" customFormat="1" ht="12.95" customHeight="1">
      <c r="A137" s="282">
        <v>116</v>
      </c>
      <c r="B137" s="283">
        <v>21197</v>
      </c>
      <c r="C137" s="284" t="s">
        <v>224</v>
      </c>
      <c r="D137" s="285" t="s">
        <v>180</v>
      </c>
      <c r="E137" s="307">
        <v>4701</v>
      </c>
      <c r="F137" s="236"/>
      <c r="G137" s="237"/>
      <c r="H137" s="238"/>
      <c r="I137" s="240">
        <f t="shared" si="3"/>
        <v>0</v>
      </c>
      <c r="J137" s="277"/>
      <c r="K137" s="240">
        <f t="shared" si="2"/>
        <v>0</v>
      </c>
      <c r="L137" s="270"/>
      <c r="M137" s="231" t="s">
        <v>59</v>
      </c>
      <c r="N137" s="241" t="s">
        <v>60</v>
      </c>
      <c r="O137" s="304" t="s">
        <v>88</v>
      </c>
      <c r="P137" s="303" t="s">
        <v>282</v>
      </c>
      <c r="R137" s="72"/>
      <c r="S137" s="72"/>
    </row>
    <row r="138" spans="1:19" s="71" customFormat="1" ht="12.95" customHeight="1">
      <c r="A138" s="282">
        <v>117</v>
      </c>
      <c r="B138" s="283">
        <v>27152</v>
      </c>
      <c r="C138" s="284" t="s">
        <v>225</v>
      </c>
      <c r="D138" s="285" t="s">
        <v>112</v>
      </c>
      <c r="E138" s="305">
        <v>1.6</v>
      </c>
      <c r="F138" s="236"/>
      <c r="G138" s="237"/>
      <c r="H138" s="238"/>
      <c r="I138" s="240">
        <f t="shared" si="3"/>
        <v>0</v>
      </c>
      <c r="J138" s="277"/>
      <c r="K138" s="240">
        <f t="shared" si="2"/>
        <v>0</v>
      </c>
      <c r="L138" s="270"/>
      <c r="M138" s="231" t="s">
        <v>59</v>
      </c>
      <c r="N138" s="241" t="s">
        <v>60</v>
      </c>
      <c r="O138" s="304" t="s">
        <v>86</v>
      </c>
      <c r="P138" s="303" t="s">
        <v>283</v>
      </c>
      <c r="R138" s="72"/>
      <c r="S138" s="72"/>
    </row>
    <row r="139" spans="1:19" s="71" customFormat="1" ht="12.95" customHeight="1">
      <c r="A139" s="282">
        <v>119</v>
      </c>
      <c r="B139" s="283">
        <v>501101</v>
      </c>
      <c r="C139" s="284" t="s">
        <v>226</v>
      </c>
      <c r="D139" s="285" t="s">
        <v>109</v>
      </c>
      <c r="E139" s="307">
        <v>1188.67</v>
      </c>
      <c r="F139" s="236"/>
      <c r="G139" s="237"/>
      <c r="H139" s="238"/>
      <c r="I139" s="240">
        <f t="shared" si="3"/>
        <v>0</v>
      </c>
      <c r="J139" s="277"/>
      <c r="K139" s="240">
        <f t="shared" si="2"/>
        <v>0</v>
      </c>
      <c r="L139" s="270"/>
      <c r="M139" s="231" t="s">
        <v>59</v>
      </c>
      <c r="N139" s="241" t="s">
        <v>60</v>
      </c>
      <c r="O139" s="304" t="s">
        <v>94</v>
      </c>
      <c r="P139" s="303" t="s">
        <v>284</v>
      </c>
      <c r="R139" s="72"/>
      <c r="S139" s="72"/>
    </row>
    <row r="140" spans="1:19" s="71" customFormat="1" ht="12.95" customHeight="1">
      <c r="A140" s="282">
        <v>120</v>
      </c>
      <c r="B140" s="283">
        <v>501430</v>
      </c>
      <c r="C140" s="284" t="s">
        <v>227</v>
      </c>
      <c r="D140" s="285" t="s">
        <v>109</v>
      </c>
      <c r="E140" s="307">
        <v>1219.44</v>
      </c>
      <c r="F140" s="236"/>
      <c r="G140" s="237"/>
      <c r="H140" s="238"/>
      <c r="I140" s="240">
        <f t="shared" si="3"/>
        <v>0</v>
      </c>
      <c r="J140" s="277"/>
      <c r="K140" s="240">
        <f t="shared" si="2"/>
        <v>0</v>
      </c>
      <c r="L140" s="270"/>
      <c r="M140" s="231" t="s">
        <v>59</v>
      </c>
      <c r="N140" s="241" t="s">
        <v>60</v>
      </c>
      <c r="O140" s="304" t="s">
        <v>95</v>
      </c>
      <c r="P140" s="303" t="s">
        <v>285</v>
      </c>
      <c r="R140" s="72"/>
      <c r="S140" s="72"/>
    </row>
    <row r="141" spans="1:19" s="71" customFormat="1" ht="12.95" customHeight="1">
      <c r="A141" s="282">
        <v>121</v>
      </c>
      <c r="B141" s="283">
        <v>875342</v>
      </c>
      <c r="C141" s="284" t="s">
        <v>228</v>
      </c>
      <c r="D141" s="285" t="s">
        <v>116</v>
      </c>
      <c r="E141" s="307">
        <v>1153</v>
      </c>
      <c r="F141" s="236"/>
      <c r="G141" s="237"/>
      <c r="H141" s="238"/>
      <c r="I141" s="240">
        <f t="shared" si="3"/>
        <v>0</v>
      </c>
      <c r="J141" s="277"/>
      <c r="K141" s="240">
        <f t="shared" si="2"/>
        <v>0</v>
      </c>
      <c r="L141" s="270"/>
      <c r="M141" s="231" t="s">
        <v>59</v>
      </c>
      <c r="N141" s="241" t="s">
        <v>60</v>
      </c>
      <c r="O141" s="304" t="s">
        <v>90</v>
      </c>
      <c r="P141" s="303" t="s">
        <v>286</v>
      </c>
      <c r="R141" s="72"/>
      <c r="S141" s="72"/>
    </row>
    <row r="142" spans="1:19" s="71" customFormat="1" ht="12.95" customHeight="1">
      <c r="A142" s="282">
        <v>122</v>
      </c>
      <c r="B142" s="283">
        <v>894846</v>
      </c>
      <c r="C142" s="284" t="s">
        <v>229</v>
      </c>
      <c r="D142" s="285" t="s">
        <v>124</v>
      </c>
      <c r="E142" s="309">
        <v>38</v>
      </c>
      <c r="F142" s="236"/>
      <c r="G142" s="237"/>
      <c r="H142" s="238"/>
      <c r="I142" s="240">
        <f t="shared" si="3"/>
        <v>0</v>
      </c>
      <c r="J142" s="277"/>
      <c r="K142" s="240">
        <f t="shared" si="2"/>
        <v>0</v>
      </c>
      <c r="L142" s="270"/>
      <c r="M142" s="231" t="s">
        <v>59</v>
      </c>
      <c r="N142" s="241" t="s">
        <v>60</v>
      </c>
      <c r="O142" s="304" t="s">
        <v>91</v>
      </c>
      <c r="P142" s="303" t="s">
        <v>287</v>
      </c>
      <c r="R142" s="72"/>
      <c r="S142" s="72"/>
    </row>
    <row r="143" spans="1:19" s="71" customFormat="1" ht="12.95" customHeight="1">
      <c r="A143" s="282">
        <v>123</v>
      </c>
      <c r="B143" s="283">
        <v>899114</v>
      </c>
      <c r="C143" s="284" t="s">
        <v>230</v>
      </c>
      <c r="D143" s="285" t="s">
        <v>124</v>
      </c>
      <c r="E143" s="309">
        <v>38</v>
      </c>
      <c r="F143" s="236"/>
      <c r="G143" s="237"/>
      <c r="H143" s="238"/>
      <c r="I143" s="240">
        <f t="shared" ref="I143:I146" si="5">ROUND(E143*H143,2)</f>
        <v>0</v>
      </c>
      <c r="J143" s="277"/>
      <c r="K143" s="240">
        <f t="shared" si="2"/>
        <v>0</v>
      </c>
      <c r="L143" s="270"/>
      <c r="M143" s="231" t="s">
        <v>59</v>
      </c>
      <c r="N143" s="241" t="s">
        <v>60</v>
      </c>
      <c r="O143" s="304" t="s">
        <v>92</v>
      </c>
      <c r="P143" s="303" t="s">
        <v>288</v>
      </c>
      <c r="R143" s="72"/>
      <c r="S143" s="72"/>
    </row>
    <row r="144" spans="1:19" s="71" customFormat="1" ht="12.95" customHeight="1">
      <c r="A144" s="282">
        <v>124</v>
      </c>
      <c r="B144" s="283">
        <v>899522</v>
      </c>
      <c r="C144" s="284" t="s">
        <v>231</v>
      </c>
      <c r="D144" s="285" t="s">
        <v>112</v>
      </c>
      <c r="E144" s="309">
        <v>94.965299999999999</v>
      </c>
      <c r="F144" s="236"/>
      <c r="G144" s="237"/>
      <c r="H144" s="238"/>
      <c r="I144" s="240">
        <f t="shared" si="5"/>
        <v>0</v>
      </c>
      <c r="J144" s="277"/>
      <c r="K144" s="240">
        <f t="shared" si="2"/>
        <v>0</v>
      </c>
      <c r="L144" s="270"/>
      <c r="M144" s="231" t="s">
        <v>59</v>
      </c>
      <c r="N144" s="241" t="s">
        <v>60</v>
      </c>
      <c r="O144" s="304" t="s">
        <v>93</v>
      </c>
      <c r="P144" s="303" t="s">
        <v>289</v>
      </c>
      <c r="R144" s="72"/>
      <c r="S144" s="72"/>
    </row>
    <row r="145" spans="1:25" s="71" customFormat="1" ht="12.95" customHeight="1">
      <c r="A145" s="282">
        <v>125</v>
      </c>
      <c r="B145" s="283">
        <v>935832</v>
      </c>
      <c r="C145" s="284" t="s">
        <v>232</v>
      </c>
      <c r="D145" s="285" t="s">
        <v>180</v>
      </c>
      <c r="E145" s="305">
        <v>8</v>
      </c>
      <c r="F145" s="236"/>
      <c r="G145" s="237"/>
      <c r="H145" s="238"/>
      <c r="I145" s="240">
        <f t="shared" si="5"/>
        <v>0</v>
      </c>
      <c r="J145" s="277"/>
      <c r="K145" s="240">
        <f t="shared" si="2"/>
        <v>0</v>
      </c>
      <c r="L145" s="270"/>
      <c r="M145" s="231" t="s">
        <v>59</v>
      </c>
      <c r="N145" s="241" t="s">
        <v>60</v>
      </c>
      <c r="O145" s="304" t="s">
        <v>89</v>
      </c>
      <c r="P145" s="303" t="s">
        <v>290</v>
      </c>
      <c r="R145" s="72"/>
      <c r="S145" s="72"/>
    </row>
    <row r="146" spans="1:25" s="71" customFormat="1" ht="12.95" customHeight="1">
      <c r="A146" s="282">
        <v>126</v>
      </c>
      <c r="B146" s="283" t="s">
        <v>187</v>
      </c>
      <c r="C146" s="284" t="s">
        <v>233</v>
      </c>
      <c r="D146" s="285" t="s">
        <v>116</v>
      </c>
      <c r="E146" s="309">
        <v>88</v>
      </c>
      <c r="F146" s="236"/>
      <c r="G146" s="237"/>
      <c r="H146" s="238"/>
      <c r="I146" s="240">
        <f t="shared" si="5"/>
        <v>0</v>
      </c>
      <c r="J146" s="277"/>
      <c r="K146" s="240">
        <f t="shared" si="2"/>
        <v>0</v>
      </c>
      <c r="L146" s="270"/>
      <c r="M146" s="231" t="s">
        <v>59</v>
      </c>
      <c r="N146" s="241" t="s">
        <v>60</v>
      </c>
      <c r="O146" s="304" t="s">
        <v>255</v>
      </c>
      <c r="P146" s="303" t="s">
        <v>291</v>
      </c>
      <c r="R146" s="72"/>
      <c r="S146" s="72"/>
    </row>
    <row r="147" spans="1:25" s="71" customFormat="1" ht="12.95" customHeight="1">
      <c r="A147" s="282">
        <v>127</v>
      </c>
      <c r="B147" s="283">
        <v>17481</v>
      </c>
      <c r="C147" s="284" t="s">
        <v>518</v>
      </c>
      <c r="D147" s="285" t="s">
        <v>112</v>
      </c>
      <c r="E147" s="309">
        <v>949.82399999999996</v>
      </c>
      <c r="F147" s="236"/>
      <c r="G147" s="237"/>
      <c r="H147" s="238"/>
      <c r="I147" s="493">
        <v>0</v>
      </c>
      <c r="J147" s="278"/>
      <c r="K147" s="240">
        <f t="shared" ref="K147" si="6">ROUND(E147*J147,2)</f>
        <v>0</v>
      </c>
      <c r="L147" s="270"/>
      <c r="M147" s="231" t="s">
        <v>59</v>
      </c>
      <c r="N147" s="241" t="s">
        <v>60</v>
      </c>
      <c r="O147" s="304" t="s">
        <v>519</v>
      </c>
      <c r="P147" s="303" t="s">
        <v>520</v>
      </c>
      <c r="R147" s="72"/>
      <c r="S147" s="72"/>
    </row>
    <row r="148" spans="1:25" s="71" customFormat="1" ht="12.95" customHeight="1">
      <c r="A148" s="233"/>
      <c r="B148" s="234"/>
      <c r="C148" s="298" t="s">
        <v>63</v>
      </c>
      <c r="D148" s="235"/>
      <c r="E148" s="236"/>
      <c r="F148" s="236"/>
      <c r="G148" s="237"/>
      <c r="H148" s="238"/>
      <c r="I148" s="299">
        <f>SUM(I127:I147)</f>
        <v>0</v>
      </c>
      <c r="J148" s="239"/>
      <c r="K148" s="299">
        <f>SUM(K127:K147)</f>
        <v>0</v>
      </c>
      <c r="L148" s="270"/>
      <c r="M148" s="231"/>
      <c r="N148" s="232"/>
      <c r="O148" s="97"/>
      <c r="P148" s="72"/>
      <c r="R148" s="72">
        <f t="shared" si="0"/>
        <v>16</v>
      </c>
      <c r="S148" s="72"/>
    </row>
    <row r="149" spans="1:25" s="328" customFormat="1" ht="12.95" customHeight="1">
      <c r="A149" s="313"/>
      <c r="B149" s="314"/>
      <c r="C149" s="315"/>
      <c r="D149" s="316"/>
      <c r="E149" s="317"/>
      <c r="F149" s="318"/>
      <c r="G149" s="319"/>
      <c r="H149" s="320"/>
      <c r="I149" s="321"/>
      <c r="J149" s="322"/>
      <c r="K149" s="323"/>
      <c r="L149" s="324"/>
      <c r="M149" s="325"/>
      <c r="N149" s="326"/>
      <c r="O149" s="327"/>
    </row>
    <row r="150" spans="1:25" s="344" customFormat="1">
      <c r="A150" s="329"/>
      <c r="B150" s="330"/>
      <c r="C150" s="331" t="s">
        <v>352</v>
      </c>
      <c r="D150" s="332"/>
      <c r="E150" s="333"/>
      <c r="F150" s="334"/>
      <c r="G150" s="332"/>
      <c r="H150" s="335"/>
      <c r="I150" s="336"/>
      <c r="J150" s="337"/>
      <c r="K150" s="338"/>
      <c r="L150" s="174"/>
      <c r="M150" s="339"/>
      <c r="N150" s="339"/>
      <c r="O150" s="340"/>
      <c r="P150" s="341"/>
      <c r="Q150" s="342"/>
      <c r="R150" s="343"/>
    </row>
    <row r="151" spans="1:25" s="359" customFormat="1">
      <c r="A151" s="345" t="s">
        <v>353</v>
      </c>
      <c r="B151" s="346" t="s">
        <v>354</v>
      </c>
      <c r="C151" s="346" t="s">
        <v>355</v>
      </c>
      <c r="D151" s="347"/>
      <c r="E151" s="348"/>
      <c r="F151" s="349"/>
      <c r="G151" s="350"/>
      <c r="H151" s="351"/>
      <c r="I151" s="352"/>
      <c r="J151" s="353"/>
      <c r="K151" s="354"/>
      <c r="L151" s="355"/>
      <c r="M151" s="356" t="s">
        <v>356</v>
      </c>
      <c r="N151" s="357"/>
      <c r="O151" s="358"/>
      <c r="P151" s="357"/>
      <c r="Y151" s="360"/>
    </row>
    <row r="152" spans="1:25" s="376" customFormat="1" ht="15" customHeight="1">
      <c r="A152" s="361">
        <v>1</v>
      </c>
      <c r="B152" s="362" t="s">
        <v>357</v>
      </c>
      <c r="C152" s="363" t="s">
        <v>358</v>
      </c>
      <c r="D152" s="364" t="s">
        <v>180</v>
      </c>
      <c r="E152" s="365">
        <v>88</v>
      </c>
      <c r="F152" s="366"/>
      <c r="G152" s="367">
        <f>ROUND(E152*F152,4)</f>
        <v>0</v>
      </c>
      <c r="H152" s="368"/>
      <c r="I152" s="369">
        <f t="shared" ref="I152:I215" si="7">$E152*$H152</f>
        <v>0</v>
      </c>
      <c r="J152" s="370"/>
      <c r="K152" s="371">
        <f t="shared" ref="K152:K215" si="8">$E152*$J152</f>
        <v>0</v>
      </c>
      <c r="L152" s="372"/>
      <c r="M152" s="373" t="s">
        <v>359</v>
      </c>
      <c r="N152" s="373" t="s">
        <v>360</v>
      </c>
      <c r="O152" s="374" t="s">
        <v>361</v>
      </c>
      <c r="P152" s="375" t="s">
        <v>362</v>
      </c>
      <c r="R152" s="359"/>
      <c r="S152" s="377">
        <f>LEN(C152)</f>
        <v>42</v>
      </c>
      <c r="T152" s="359"/>
      <c r="Y152" s="378"/>
    </row>
    <row r="153" spans="1:25" s="376" customFormat="1" ht="15" customHeight="1">
      <c r="A153" s="361"/>
      <c r="B153" s="362"/>
      <c r="C153" s="363"/>
      <c r="D153" s="364"/>
      <c r="E153" s="365"/>
      <c r="F153" s="366"/>
      <c r="G153" s="367">
        <f>ROUND(E153*F153,4)</f>
        <v>0</v>
      </c>
      <c r="H153" s="368"/>
      <c r="I153" s="369">
        <f t="shared" si="7"/>
        <v>0</v>
      </c>
      <c r="J153" s="370"/>
      <c r="K153" s="371">
        <f t="shared" si="8"/>
        <v>0</v>
      </c>
      <c r="L153" s="372"/>
      <c r="M153" s="373"/>
      <c r="N153" s="373"/>
      <c r="O153" s="374"/>
      <c r="P153" s="379"/>
      <c r="R153" s="359"/>
      <c r="S153" s="377"/>
      <c r="T153" s="359"/>
      <c r="Y153" s="378"/>
    </row>
    <row r="154" spans="1:25" s="360" customFormat="1" ht="12.95" customHeight="1">
      <c r="A154" s="380" t="s">
        <v>363</v>
      </c>
      <c r="B154" s="381" t="s">
        <v>364</v>
      </c>
      <c r="C154" s="381" t="s">
        <v>355</v>
      </c>
      <c r="D154" s="382"/>
      <c r="E154" s="383"/>
      <c r="F154" s="384"/>
      <c r="G154" s="384">
        <f>SUM(G152:G153)</f>
        <v>0</v>
      </c>
      <c r="H154" s="385"/>
      <c r="I154" s="386">
        <f>SUM(I152:I153)</f>
        <v>0</v>
      </c>
      <c r="J154" s="387"/>
      <c r="K154" s="388">
        <f>SUM(K152:K153)</f>
        <v>0</v>
      </c>
      <c r="L154" s="389"/>
      <c r="M154" s="390"/>
      <c r="N154" s="391"/>
      <c r="O154" s="392"/>
      <c r="P154" s="393"/>
      <c r="R154" s="393"/>
      <c r="S154" s="393"/>
    </row>
    <row r="155" spans="1:25" s="360" customFormat="1" ht="12.95" customHeight="1">
      <c r="A155" s="394"/>
      <c r="B155" s="395"/>
      <c r="C155" s="395"/>
      <c r="D155" s="396"/>
      <c r="E155" s="397"/>
      <c r="F155" s="398"/>
      <c r="G155" s="398"/>
      <c r="H155" s="399"/>
      <c r="I155" s="400"/>
      <c r="J155" s="401"/>
      <c r="K155" s="402"/>
      <c r="L155" s="389"/>
      <c r="M155" s="390"/>
      <c r="N155" s="391"/>
      <c r="O155" s="392"/>
      <c r="P155" s="393"/>
      <c r="R155" s="393"/>
      <c r="S155" s="393"/>
    </row>
    <row r="156" spans="1:25" s="359" customFormat="1">
      <c r="A156" s="345" t="s">
        <v>353</v>
      </c>
      <c r="B156" s="346" t="s">
        <v>365</v>
      </c>
      <c r="C156" s="346" t="s">
        <v>366</v>
      </c>
      <c r="D156" s="347"/>
      <c r="E156" s="348"/>
      <c r="F156" s="349"/>
      <c r="G156" s="350"/>
      <c r="H156" s="351"/>
      <c r="I156" s="352"/>
      <c r="J156" s="353"/>
      <c r="K156" s="354"/>
      <c r="L156" s="355"/>
      <c r="M156" s="356" t="s">
        <v>356</v>
      </c>
      <c r="N156" s="357"/>
      <c r="O156" s="358"/>
      <c r="P156" s="357"/>
      <c r="Y156" s="360"/>
    </row>
    <row r="157" spans="1:25" s="376" customFormat="1" ht="15" customHeight="1">
      <c r="A157" s="361">
        <v>2</v>
      </c>
      <c r="B157" s="362" t="s">
        <v>367</v>
      </c>
      <c r="C157" s="363" t="s">
        <v>368</v>
      </c>
      <c r="D157" s="364" t="s">
        <v>112</v>
      </c>
      <c r="E157" s="365">
        <v>2.6</v>
      </c>
      <c r="F157" s="366"/>
      <c r="G157" s="367">
        <f>ROUND(E157*F157,4)</f>
        <v>0</v>
      </c>
      <c r="H157" s="368"/>
      <c r="I157" s="369">
        <f t="shared" si="7"/>
        <v>0</v>
      </c>
      <c r="J157" s="370"/>
      <c r="K157" s="371">
        <f t="shared" si="8"/>
        <v>0</v>
      </c>
      <c r="L157" s="372"/>
      <c r="M157" s="373" t="s">
        <v>359</v>
      </c>
      <c r="N157" s="373" t="s">
        <v>187</v>
      </c>
      <c r="O157" s="403" t="s">
        <v>369</v>
      </c>
      <c r="P157" s="375" t="s">
        <v>362</v>
      </c>
      <c r="R157" s="359"/>
      <c r="S157" s="377">
        <f>LEN(C157)</f>
        <v>52</v>
      </c>
      <c r="T157" s="359"/>
      <c r="Y157" s="378"/>
    </row>
    <row r="158" spans="1:25" s="376" customFormat="1" ht="15" customHeight="1">
      <c r="A158" s="361">
        <v>3</v>
      </c>
      <c r="B158" s="362" t="s">
        <v>370</v>
      </c>
      <c r="C158" s="363" t="s">
        <v>371</v>
      </c>
      <c r="D158" s="364" t="s">
        <v>180</v>
      </c>
      <c r="E158" s="365">
        <v>25</v>
      </c>
      <c r="F158" s="366"/>
      <c r="G158" s="367">
        <f>ROUND(E158*F158,4)</f>
        <v>0</v>
      </c>
      <c r="H158" s="368"/>
      <c r="I158" s="369">
        <f t="shared" si="7"/>
        <v>0</v>
      </c>
      <c r="J158" s="370"/>
      <c r="K158" s="371">
        <f t="shared" si="8"/>
        <v>0</v>
      </c>
      <c r="L158" s="372"/>
      <c r="M158" s="373" t="s">
        <v>359</v>
      </c>
      <c r="N158" s="373" t="s">
        <v>187</v>
      </c>
      <c r="O158" s="403" t="s">
        <v>372</v>
      </c>
      <c r="P158" s="375" t="s">
        <v>362</v>
      </c>
      <c r="Q158" s="404"/>
      <c r="R158" s="359"/>
      <c r="S158" s="377">
        <f>LEN(C158)</f>
        <v>37</v>
      </c>
      <c r="T158" s="359"/>
      <c r="U158" s="359"/>
      <c r="V158" s="359"/>
      <c r="W158" s="359"/>
      <c r="X158" s="359"/>
      <c r="Y158" s="360"/>
    </row>
    <row r="159" spans="1:25" s="360" customFormat="1" ht="12.95" customHeight="1">
      <c r="A159" s="394"/>
      <c r="B159" s="395"/>
      <c r="C159" s="395"/>
      <c r="D159" s="396"/>
      <c r="E159" s="397"/>
      <c r="F159" s="398"/>
      <c r="G159" s="367">
        <f>ROUND(E159*F159,4)</f>
        <v>0</v>
      </c>
      <c r="H159" s="399"/>
      <c r="I159" s="369">
        <f t="shared" si="7"/>
        <v>0</v>
      </c>
      <c r="J159" s="401"/>
      <c r="K159" s="371">
        <f t="shared" si="8"/>
        <v>0</v>
      </c>
      <c r="L159" s="389"/>
      <c r="M159" s="390"/>
      <c r="N159" s="391"/>
      <c r="O159" s="392"/>
      <c r="P159" s="393"/>
      <c r="R159" s="393"/>
      <c r="S159" s="393"/>
    </row>
    <row r="160" spans="1:25" s="360" customFormat="1" ht="12.95" customHeight="1">
      <c r="A160" s="380" t="s">
        <v>363</v>
      </c>
      <c r="B160" s="381" t="s">
        <v>373</v>
      </c>
      <c r="C160" s="381" t="s">
        <v>366</v>
      </c>
      <c r="D160" s="382"/>
      <c r="E160" s="383"/>
      <c r="F160" s="384"/>
      <c r="G160" s="384">
        <f>SUM(G157:G159)</f>
        <v>0</v>
      </c>
      <c r="H160" s="385"/>
      <c r="I160" s="386">
        <f>SUM(I157:I159)</f>
        <v>0</v>
      </c>
      <c r="J160" s="387"/>
      <c r="K160" s="388">
        <f>SUM(K157:K159)</f>
        <v>0</v>
      </c>
      <c r="L160" s="389"/>
      <c r="M160" s="390"/>
      <c r="N160" s="391"/>
      <c r="O160" s="392"/>
      <c r="P160" s="393"/>
      <c r="R160" s="393"/>
      <c r="S160" s="393"/>
    </row>
    <row r="161" spans="1:25" s="360" customFormat="1" ht="12.75" customHeight="1">
      <c r="A161" s="394"/>
      <c r="B161" s="395"/>
      <c r="C161" s="395"/>
      <c r="D161" s="396"/>
      <c r="E161" s="397"/>
      <c r="F161" s="398"/>
      <c r="G161" s="398"/>
      <c r="H161" s="399"/>
      <c r="I161" s="400"/>
      <c r="J161" s="401"/>
      <c r="K161" s="402"/>
      <c r="L161" s="389"/>
      <c r="M161" s="390"/>
      <c r="N161" s="391"/>
      <c r="O161" s="392"/>
      <c r="P161" s="393"/>
      <c r="R161" s="393"/>
      <c r="S161" s="393"/>
    </row>
    <row r="162" spans="1:25" s="359" customFormat="1">
      <c r="A162" s="345" t="s">
        <v>353</v>
      </c>
      <c r="B162" s="346" t="s">
        <v>374</v>
      </c>
      <c r="C162" s="346" t="s">
        <v>375</v>
      </c>
      <c r="D162" s="347"/>
      <c r="E162" s="348"/>
      <c r="F162" s="349"/>
      <c r="G162" s="350"/>
      <c r="H162" s="351"/>
      <c r="I162" s="352"/>
      <c r="J162" s="353"/>
      <c r="K162" s="354"/>
      <c r="L162" s="355"/>
      <c r="M162" s="356" t="s">
        <v>356</v>
      </c>
      <c r="N162" s="357"/>
      <c r="O162" s="358"/>
      <c r="P162" s="357"/>
      <c r="Y162" s="360"/>
    </row>
    <row r="163" spans="1:25" s="376" customFormat="1" ht="24.75" customHeight="1">
      <c r="A163" s="361">
        <v>4</v>
      </c>
      <c r="B163" s="362" t="s">
        <v>376</v>
      </c>
      <c r="C163" s="363" t="s">
        <v>377</v>
      </c>
      <c r="D163" s="364" t="s">
        <v>180</v>
      </c>
      <c r="E163" s="365">
        <v>87.626999999999995</v>
      </c>
      <c r="F163" s="366"/>
      <c r="G163" s="367">
        <f t="shared" ref="G163:G168" si="9">ROUND(E163*F163,4)</f>
        <v>0</v>
      </c>
      <c r="H163" s="368"/>
      <c r="I163" s="369">
        <f t="shared" si="7"/>
        <v>0</v>
      </c>
      <c r="J163" s="370"/>
      <c r="K163" s="371">
        <f t="shared" si="8"/>
        <v>0</v>
      </c>
      <c r="L163" s="372"/>
      <c r="M163" s="373" t="s">
        <v>359</v>
      </c>
      <c r="N163" s="373" t="s">
        <v>360</v>
      </c>
      <c r="O163" s="403" t="s">
        <v>378</v>
      </c>
      <c r="P163" s="375" t="s">
        <v>362</v>
      </c>
      <c r="R163" s="359"/>
      <c r="S163" s="377"/>
      <c r="T163" s="359"/>
      <c r="Y163" s="378"/>
    </row>
    <row r="164" spans="1:25" s="376" customFormat="1" ht="24.75" customHeight="1">
      <c r="A164" s="361">
        <v>5</v>
      </c>
      <c r="B164" s="362" t="s">
        <v>379</v>
      </c>
      <c r="C164" s="363" t="s">
        <v>380</v>
      </c>
      <c r="D164" s="364" t="s">
        <v>180</v>
      </c>
      <c r="E164" s="365">
        <v>87.626999999999995</v>
      </c>
      <c r="F164" s="366"/>
      <c r="G164" s="367">
        <f t="shared" si="9"/>
        <v>0</v>
      </c>
      <c r="H164" s="368"/>
      <c r="I164" s="369">
        <f t="shared" si="7"/>
        <v>0</v>
      </c>
      <c r="J164" s="370"/>
      <c r="K164" s="371">
        <f t="shared" si="8"/>
        <v>0</v>
      </c>
      <c r="L164" s="372"/>
      <c r="M164" s="373" t="s">
        <v>359</v>
      </c>
      <c r="N164" s="373" t="s">
        <v>360</v>
      </c>
      <c r="O164" s="374" t="s">
        <v>378</v>
      </c>
      <c r="P164" s="375" t="s">
        <v>362</v>
      </c>
      <c r="R164" s="359"/>
      <c r="S164" s="377"/>
      <c r="T164" s="359"/>
      <c r="Y164" s="378"/>
    </row>
    <row r="165" spans="1:25" s="376" customFormat="1" ht="15" customHeight="1">
      <c r="A165" s="361">
        <v>6</v>
      </c>
      <c r="B165" s="362" t="s">
        <v>381</v>
      </c>
      <c r="C165" s="363" t="s">
        <v>382</v>
      </c>
      <c r="D165" s="364" t="s">
        <v>180</v>
      </c>
      <c r="E165" s="365">
        <v>87.626999999999995</v>
      </c>
      <c r="F165" s="366"/>
      <c r="G165" s="367">
        <f t="shared" si="9"/>
        <v>0</v>
      </c>
      <c r="H165" s="368"/>
      <c r="I165" s="369">
        <f t="shared" si="7"/>
        <v>0</v>
      </c>
      <c r="J165" s="370"/>
      <c r="K165" s="371">
        <f t="shared" si="8"/>
        <v>0</v>
      </c>
      <c r="L165" s="372"/>
      <c r="M165" s="373" t="s">
        <v>359</v>
      </c>
      <c r="N165" s="373" t="s">
        <v>360</v>
      </c>
      <c r="O165" s="374" t="s">
        <v>383</v>
      </c>
      <c r="P165" s="375" t="s">
        <v>362</v>
      </c>
      <c r="Q165" s="404"/>
      <c r="R165" s="359"/>
      <c r="S165" s="377"/>
      <c r="T165" s="359"/>
      <c r="U165" s="359"/>
      <c r="V165" s="359"/>
      <c r="W165" s="359"/>
      <c r="X165" s="359"/>
      <c r="Y165" s="360"/>
    </row>
    <row r="166" spans="1:25" s="376" customFormat="1" ht="15" customHeight="1">
      <c r="A166" s="361">
        <v>7</v>
      </c>
      <c r="B166" s="362" t="s">
        <v>384</v>
      </c>
      <c r="C166" s="363" t="s">
        <v>385</v>
      </c>
      <c r="D166" s="364" t="s">
        <v>180</v>
      </c>
      <c r="E166" s="365">
        <v>87.626999999999995</v>
      </c>
      <c r="F166" s="366"/>
      <c r="G166" s="367">
        <f t="shared" si="9"/>
        <v>0</v>
      </c>
      <c r="H166" s="368"/>
      <c r="I166" s="369">
        <f t="shared" si="7"/>
        <v>0</v>
      </c>
      <c r="J166" s="370"/>
      <c r="K166" s="371">
        <f t="shared" si="8"/>
        <v>0</v>
      </c>
      <c r="L166" s="372"/>
      <c r="M166" s="373" t="s">
        <v>359</v>
      </c>
      <c r="N166" s="373" t="s">
        <v>360</v>
      </c>
      <c r="O166" s="374" t="s">
        <v>386</v>
      </c>
      <c r="P166" s="375" t="s">
        <v>362</v>
      </c>
      <c r="Q166" s="404"/>
      <c r="R166" s="359"/>
      <c r="S166" s="377"/>
      <c r="T166" s="359"/>
      <c r="U166" s="359"/>
      <c r="V166" s="359"/>
      <c r="W166" s="359"/>
      <c r="X166" s="359"/>
      <c r="Y166" s="360"/>
    </row>
    <row r="167" spans="1:25" s="376" customFormat="1" ht="15" customHeight="1">
      <c r="A167" s="361">
        <v>8</v>
      </c>
      <c r="B167" s="362" t="s">
        <v>387</v>
      </c>
      <c r="C167" s="363" t="s">
        <v>388</v>
      </c>
      <c r="D167" s="364" t="s">
        <v>180</v>
      </c>
      <c r="E167" s="365">
        <v>87.626999999999995</v>
      </c>
      <c r="F167" s="366"/>
      <c r="G167" s="367">
        <f t="shared" si="9"/>
        <v>0</v>
      </c>
      <c r="H167" s="368"/>
      <c r="I167" s="369">
        <f t="shared" si="7"/>
        <v>0</v>
      </c>
      <c r="J167" s="370"/>
      <c r="K167" s="371">
        <f t="shared" si="8"/>
        <v>0</v>
      </c>
      <c r="L167" s="372"/>
      <c r="M167" s="373" t="s">
        <v>359</v>
      </c>
      <c r="N167" s="373" t="s">
        <v>360</v>
      </c>
      <c r="O167" s="374" t="s">
        <v>386</v>
      </c>
      <c r="P167" s="375" t="s">
        <v>362</v>
      </c>
      <c r="Q167" s="404"/>
      <c r="R167" s="359"/>
      <c r="S167" s="377"/>
      <c r="T167" s="359"/>
      <c r="U167" s="359"/>
      <c r="V167" s="359"/>
      <c r="W167" s="359"/>
      <c r="X167" s="359"/>
      <c r="Y167" s="360"/>
    </row>
    <row r="168" spans="1:25" s="376" customFormat="1" ht="15" customHeight="1">
      <c r="A168" s="361"/>
      <c r="B168" s="362"/>
      <c r="C168" s="363"/>
      <c r="D168" s="364"/>
      <c r="E168" s="365"/>
      <c r="F168" s="366"/>
      <c r="G168" s="367">
        <f t="shared" si="9"/>
        <v>0</v>
      </c>
      <c r="H168" s="368"/>
      <c r="I168" s="369">
        <f t="shared" si="7"/>
        <v>0</v>
      </c>
      <c r="J168" s="370"/>
      <c r="K168" s="371">
        <f t="shared" si="8"/>
        <v>0</v>
      </c>
      <c r="L168" s="372"/>
      <c r="M168" s="373"/>
      <c r="N168" s="373"/>
      <c r="O168" s="374"/>
      <c r="P168" s="375"/>
      <c r="Q168" s="404"/>
      <c r="R168" s="359"/>
      <c r="S168" s="377"/>
      <c r="T168" s="359"/>
      <c r="U168" s="359"/>
      <c r="V168" s="359"/>
      <c r="W168" s="359"/>
      <c r="X168" s="359"/>
      <c r="Y168" s="360"/>
    </row>
    <row r="169" spans="1:25" s="360" customFormat="1" ht="12.95" customHeight="1">
      <c r="A169" s="380" t="s">
        <v>363</v>
      </c>
      <c r="B169" s="381" t="s">
        <v>389</v>
      </c>
      <c r="C169" s="381" t="s">
        <v>375</v>
      </c>
      <c r="D169" s="382"/>
      <c r="E169" s="383"/>
      <c r="F169" s="384"/>
      <c r="G169" s="384">
        <f>SUM(G163:G168)</f>
        <v>0</v>
      </c>
      <c r="H169" s="385"/>
      <c r="I169" s="386">
        <f>SUM(I163:I168)</f>
        <v>0</v>
      </c>
      <c r="J169" s="387"/>
      <c r="K169" s="388">
        <f>SUM(K163:K168)</f>
        <v>0</v>
      </c>
      <c r="L169" s="389"/>
      <c r="M169" s="390"/>
      <c r="N169" s="391"/>
      <c r="O169" s="392"/>
      <c r="P169" s="375"/>
      <c r="R169" s="393"/>
      <c r="S169" s="393"/>
    </row>
    <row r="170" spans="1:25" s="418" customFormat="1" ht="12.95" customHeight="1">
      <c r="A170" s="405"/>
      <c r="B170" s="406"/>
      <c r="C170" s="406"/>
      <c r="D170" s="407"/>
      <c r="E170" s="408"/>
      <c r="F170" s="409"/>
      <c r="G170" s="409"/>
      <c r="H170" s="410"/>
      <c r="I170" s="411"/>
      <c r="J170" s="412"/>
      <c r="K170" s="411"/>
      <c r="L170" s="413"/>
      <c r="M170" s="414"/>
      <c r="N170" s="415"/>
      <c r="O170" s="416"/>
      <c r="P170" s="417"/>
      <c r="R170" s="419"/>
      <c r="S170" s="419"/>
    </row>
    <row r="171" spans="1:25" s="359" customFormat="1">
      <c r="A171" s="345" t="s">
        <v>353</v>
      </c>
      <c r="B171" s="346" t="s">
        <v>390</v>
      </c>
      <c r="C171" s="346" t="s">
        <v>391</v>
      </c>
      <c r="D171" s="347"/>
      <c r="E171" s="348"/>
      <c r="F171" s="349"/>
      <c r="G171" s="350"/>
      <c r="H171" s="351"/>
      <c r="I171" s="352"/>
      <c r="J171" s="353"/>
      <c r="K171" s="354"/>
      <c r="L171" s="355"/>
      <c r="M171" s="356" t="s">
        <v>356</v>
      </c>
      <c r="N171" s="357"/>
      <c r="O171" s="358"/>
      <c r="P171" s="357"/>
      <c r="Y171" s="360"/>
    </row>
    <row r="172" spans="1:25" s="376" customFormat="1" ht="15" customHeight="1">
      <c r="A172" s="361">
        <v>9</v>
      </c>
      <c r="B172" s="362" t="s">
        <v>392</v>
      </c>
      <c r="C172" s="363" t="s">
        <v>393</v>
      </c>
      <c r="D172" s="364" t="s">
        <v>109</v>
      </c>
      <c r="E172" s="365">
        <v>27.295000000000002</v>
      </c>
      <c r="F172" s="366"/>
      <c r="G172" s="367">
        <f>ROUND(E172*F172,4)</f>
        <v>0</v>
      </c>
      <c r="H172" s="368"/>
      <c r="I172" s="369">
        <f t="shared" si="7"/>
        <v>0</v>
      </c>
      <c r="J172" s="370"/>
      <c r="K172" s="371">
        <f t="shared" si="8"/>
        <v>0</v>
      </c>
      <c r="L172" s="372"/>
      <c r="M172" s="373" t="s">
        <v>359</v>
      </c>
      <c r="N172" s="373" t="s">
        <v>394</v>
      </c>
      <c r="O172" s="374" t="s">
        <v>395</v>
      </c>
      <c r="P172" s="375" t="s">
        <v>362</v>
      </c>
      <c r="Q172" s="420"/>
      <c r="R172" s="359"/>
      <c r="S172" s="377">
        <f>LEN(C172)</f>
        <v>45</v>
      </c>
      <c r="T172" s="359"/>
      <c r="U172" s="359"/>
      <c r="V172" s="359"/>
      <c r="W172" s="359"/>
      <c r="X172" s="359"/>
      <c r="Y172" s="360"/>
    </row>
    <row r="173" spans="1:25" s="376" customFormat="1" ht="26.25" customHeight="1">
      <c r="A173" s="361">
        <v>10</v>
      </c>
      <c r="B173" s="362" t="s">
        <v>396</v>
      </c>
      <c r="C173" s="363" t="s">
        <v>397</v>
      </c>
      <c r="D173" s="364" t="s">
        <v>112</v>
      </c>
      <c r="E173" s="365">
        <v>27.295000000000002</v>
      </c>
      <c r="F173" s="366"/>
      <c r="G173" s="367">
        <f>ROUND(E173*F173,4)</f>
        <v>0</v>
      </c>
      <c r="H173" s="368"/>
      <c r="I173" s="369">
        <f t="shared" si="7"/>
        <v>0</v>
      </c>
      <c r="J173" s="370"/>
      <c r="K173" s="371">
        <f t="shared" si="8"/>
        <v>0</v>
      </c>
      <c r="L173" s="372"/>
      <c r="M173" s="373" t="s">
        <v>359</v>
      </c>
      <c r="N173" s="373" t="s">
        <v>187</v>
      </c>
      <c r="O173" s="403" t="s">
        <v>398</v>
      </c>
      <c r="P173" s="375" t="s">
        <v>362</v>
      </c>
      <c r="R173" s="359"/>
      <c r="S173" s="377">
        <f>LEN(C173)</f>
        <v>59</v>
      </c>
      <c r="T173" s="359"/>
      <c r="Y173" s="378"/>
    </row>
    <row r="174" spans="1:25" s="376" customFormat="1" ht="15" customHeight="1">
      <c r="A174" s="361">
        <v>11</v>
      </c>
      <c r="B174" s="362" t="s">
        <v>399</v>
      </c>
      <c r="C174" s="363" t="s">
        <v>400</v>
      </c>
      <c r="D174" s="364" t="s">
        <v>41</v>
      </c>
      <c r="E174" s="365">
        <v>206</v>
      </c>
      <c r="F174" s="366"/>
      <c r="G174" s="367">
        <f>ROUND(E174*F174,4)</f>
        <v>0</v>
      </c>
      <c r="H174" s="368"/>
      <c r="I174" s="369">
        <f t="shared" si="7"/>
        <v>0</v>
      </c>
      <c r="J174" s="370"/>
      <c r="K174" s="371">
        <f t="shared" si="8"/>
        <v>0</v>
      </c>
      <c r="L174" s="372"/>
      <c r="M174" s="373" t="s">
        <v>359</v>
      </c>
      <c r="N174" s="373" t="s">
        <v>187</v>
      </c>
      <c r="O174" s="403" t="s">
        <v>401</v>
      </c>
      <c r="P174" s="375" t="s">
        <v>362</v>
      </c>
      <c r="Q174" s="404"/>
      <c r="R174" s="359"/>
      <c r="S174" s="377">
        <f>LEN(C174)</f>
        <v>44</v>
      </c>
      <c r="T174" s="359"/>
      <c r="U174" s="359"/>
      <c r="V174" s="359"/>
      <c r="W174" s="359"/>
      <c r="X174" s="359"/>
      <c r="Y174" s="360"/>
    </row>
    <row r="175" spans="1:25" s="376" customFormat="1" ht="15" customHeight="1">
      <c r="A175" s="361"/>
      <c r="B175" s="362"/>
      <c r="C175" s="363"/>
      <c r="D175" s="364"/>
      <c r="E175" s="365"/>
      <c r="F175" s="366"/>
      <c r="G175" s="367">
        <f>ROUND(E175*F175,4)</f>
        <v>0</v>
      </c>
      <c r="H175" s="368"/>
      <c r="I175" s="369">
        <f t="shared" si="7"/>
        <v>0</v>
      </c>
      <c r="J175" s="370"/>
      <c r="K175" s="371">
        <f t="shared" si="8"/>
        <v>0</v>
      </c>
      <c r="L175" s="372"/>
      <c r="M175" s="373"/>
      <c r="N175" s="373"/>
      <c r="O175" s="403"/>
      <c r="P175" s="375"/>
      <c r="Q175" s="404"/>
      <c r="R175" s="359"/>
      <c r="S175" s="377"/>
      <c r="T175" s="359"/>
      <c r="U175" s="359"/>
      <c r="V175" s="359"/>
      <c r="W175" s="359"/>
      <c r="X175" s="359"/>
      <c r="Y175" s="360"/>
    </row>
    <row r="176" spans="1:25" s="360" customFormat="1" ht="12.95" customHeight="1">
      <c r="A176" s="380" t="s">
        <v>363</v>
      </c>
      <c r="B176" s="381" t="s">
        <v>402</v>
      </c>
      <c r="C176" s="381" t="s">
        <v>391</v>
      </c>
      <c r="D176" s="382"/>
      <c r="E176" s="383"/>
      <c r="F176" s="384"/>
      <c r="G176" s="384">
        <f>SUM(G172:G175)</f>
        <v>0</v>
      </c>
      <c r="H176" s="385"/>
      <c r="I176" s="386">
        <f>SUM(I172:I175)</f>
        <v>0</v>
      </c>
      <c r="J176" s="387"/>
      <c r="K176" s="388">
        <f>SUM(K172:K175)</f>
        <v>0</v>
      </c>
      <c r="L176" s="389"/>
      <c r="M176" s="390"/>
      <c r="N176" s="391"/>
      <c r="O176" s="392"/>
      <c r="P176" s="375"/>
      <c r="R176" s="393"/>
      <c r="S176" s="393"/>
    </row>
    <row r="177" spans="1:25" s="418" customFormat="1" ht="12.95" customHeight="1">
      <c r="A177" s="405"/>
      <c r="B177" s="406"/>
      <c r="C177" s="406"/>
      <c r="D177" s="407"/>
      <c r="E177" s="408"/>
      <c r="F177" s="409"/>
      <c r="G177" s="409"/>
      <c r="H177" s="410"/>
      <c r="I177" s="411"/>
      <c r="J177" s="412"/>
      <c r="K177" s="411"/>
      <c r="L177" s="413"/>
      <c r="M177" s="414"/>
      <c r="N177" s="415"/>
      <c r="O177" s="416"/>
      <c r="P177" s="417"/>
      <c r="R177" s="419"/>
      <c r="S177" s="419"/>
    </row>
    <row r="178" spans="1:25" s="359" customFormat="1">
      <c r="A178" s="345" t="s">
        <v>353</v>
      </c>
      <c r="B178" s="346" t="s">
        <v>403</v>
      </c>
      <c r="C178" s="346" t="s">
        <v>404</v>
      </c>
      <c r="D178" s="347"/>
      <c r="E178" s="348"/>
      <c r="F178" s="349"/>
      <c r="G178" s="350"/>
      <c r="H178" s="351"/>
      <c r="I178" s="352"/>
      <c r="J178" s="353"/>
      <c r="K178" s="354"/>
      <c r="L178" s="355"/>
      <c r="M178" s="356" t="s">
        <v>356</v>
      </c>
      <c r="N178" s="357"/>
      <c r="O178" s="358"/>
      <c r="P178" s="357"/>
      <c r="Y178" s="360"/>
    </row>
    <row r="179" spans="1:25" s="376" customFormat="1" ht="15" customHeight="1">
      <c r="A179" s="361">
        <v>12</v>
      </c>
      <c r="B179" s="362" t="s">
        <v>405</v>
      </c>
      <c r="C179" s="363" t="s">
        <v>406</v>
      </c>
      <c r="D179" s="364" t="s">
        <v>124</v>
      </c>
      <c r="E179" s="365">
        <v>4</v>
      </c>
      <c r="F179" s="366"/>
      <c r="G179" s="367">
        <f>ROUND(E179*F179,4)</f>
        <v>0</v>
      </c>
      <c r="H179" s="368"/>
      <c r="I179" s="369">
        <f t="shared" si="7"/>
        <v>0</v>
      </c>
      <c r="J179" s="370"/>
      <c r="K179" s="371">
        <f t="shared" si="8"/>
        <v>0</v>
      </c>
      <c r="L179" s="372"/>
      <c r="M179" s="373" t="s">
        <v>359</v>
      </c>
      <c r="N179" s="373" t="s">
        <v>360</v>
      </c>
      <c r="O179" s="374" t="s">
        <v>407</v>
      </c>
      <c r="P179" s="375" t="s">
        <v>362</v>
      </c>
      <c r="R179" s="359"/>
      <c r="S179" s="377">
        <f>LEN(C179)</f>
        <v>22</v>
      </c>
      <c r="T179" s="359"/>
      <c r="Y179" s="378"/>
    </row>
    <row r="180" spans="1:25" s="360" customFormat="1" ht="12.95" customHeight="1">
      <c r="A180" s="394"/>
      <c r="B180" s="395"/>
      <c r="C180" s="395"/>
      <c r="D180" s="396"/>
      <c r="E180" s="397"/>
      <c r="F180" s="398"/>
      <c r="G180" s="367">
        <f>ROUND(E180*F180,4)</f>
        <v>0</v>
      </c>
      <c r="H180" s="399"/>
      <c r="I180" s="369">
        <f t="shared" si="7"/>
        <v>0</v>
      </c>
      <c r="J180" s="401"/>
      <c r="K180" s="371">
        <f t="shared" si="8"/>
        <v>0</v>
      </c>
      <c r="L180" s="389"/>
      <c r="M180" s="390"/>
      <c r="N180" s="391"/>
      <c r="O180" s="392"/>
      <c r="P180" s="375"/>
      <c r="R180" s="393"/>
      <c r="S180" s="393"/>
    </row>
    <row r="181" spans="1:25" s="360" customFormat="1" ht="12.95" customHeight="1">
      <c r="A181" s="380" t="s">
        <v>363</v>
      </c>
      <c r="B181" s="381" t="s">
        <v>408</v>
      </c>
      <c r="C181" s="381" t="s">
        <v>404</v>
      </c>
      <c r="D181" s="382"/>
      <c r="E181" s="383"/>
      <c r="F181" s="384"/>
      <c r="G181" s="384">
        <f>SUM(G179:G180)</f>
        <v>0</v>
      </c>
      <c r="H181" s="385"/>
      <c r="I181" s="386">
        <f>SUM(I179:I180)</f>
        <v>0</v>
      </c>
      <c r="J181" s="387"/>
      <c r="K181" s="388">
        <f>SUM(K179:K180)</f>
        <v>0</v>
      </c>
      <c r="L181" s="389"/>
      <c r="M181" s="390"/>
      <c r="N181" s="391"/>
      <c r="O181" s="392"/>
      <c r="P181" s="375"/>
      <c r="R181" s="393"/>
      <c r="S181" s="393"/>
    </row>
    <row r="182" spans="1:25" s="418" customFormat="1" ht="12.95" customHeight="1">
      <c r="A182" s="405"/>
      <c r="B182" s="406"/>
      <c r="C182" s="406"/>
      <c r="D182" s="407"/>
      <c r="E182" s="408"/>
      <c r="F182" s="409"/>
      <c r="G182" s="409"/>
      <c r="H182" s="410"/>
      <c r="I182" s="411"/>
      <c r="J182" s="412"/>
      <c r="K182" s="411"/>
      <c r="L182" s="413"/>
      <c r="M182" s="414"/>
      <c r="N182" s="415"/>
      <c r="O182" s="416"/>
      <c r="P182" s="417"/>
      <c r="R182" s="419"/>
      <c r="S182" s="419"/>
    </row>
    <row r="183" spans="1:25" s="359" customFormat="1">
      <c r="A183" s="345" t="s">
        <v>353</v>
      </c>
      <c r="B183" s="346" t="s">
        <v>409</v>
      </c>
      <c r="C183" s="346" t="s">
        <v>410</v>
      </c>
      <c r="D183" s="347"/>
      <c r="E183" s="348"/>
      <c r="F183" s="349"/>
      <c r="G183" s="350"/>
      <c r="H183" s="351"/>
      <c r="I183" s="352"/>
      <c r="J183" s="353"/>
      <c r="K183" s="354"/>
      <c r="L183" s="355"/>
      <c r="M183" s="356" t="s">
        <v>356</v>
      </c>
      <c r="N183" s="357"/>
      <c r="O183" s="358"/>
      <c r="P183" s="375"/>
      <c r="Y183" s="360"/>
    </row>
    <row r="184" spans="1:25" s="376" customFormat="1" ht="27" customHeight="1">
      <c r="A184" s="361">
        <v>13</v>
      </c>
      <c r="B184" s="362" t="s">
        <v>411</v>
      </c>
      <c r="C184" s="363" t="s">
        <v>412</v>
      </c>
      <c r="D184" s="364" t="s">
        <v>116</v>
      </c>
      <c r="E184" s="365">
        <v>206</v>
      </c>
      <c r="F184" s="366"/>
      <c r="G184" s="367">
        <f>ROUND(E184*F184,4)</f>
        <v>0</v>
      </c>
      <c r="H184" s="368"/>
      <c r="I184" s="369">
        <f t="shared" si="7"/>
        <v>0</v>
      </c>
      <c r="J184" s="370"/>
      <c r="K184" s="371">
        <f t="shared" si="8"/>
        <v>0</v>
      </c>
      <c r="L184" s="372"/>
      <c r="M184" s="373" t="s">
        <v>359</v>
      </c>
      <c r="N184" s="373" t="s">
        <v>394</v>
      </c>
      <c r="O184" s="421" t="s">
        <v>413</v>
      </c>
      <c r="P184" s="375" t="s">
        <v>362</v>
      </c>
      <c r="Q184" s="404"/>
      <c r="R184" s="359"/>
      <c r="S184" s="377">
        <f>LEN(C184)</f>
        <v>68</v>
      </c>
      <c r="T184" s="359"/>
      <c r="U184" s="359"/>
      <c r="V184" s="359"/>
      <c r="W184" s="359"/>
      <c r="X184" s="359"/>
      <c r="Y184" s="360"/>
    </row>
    <row r="185" spans="1:25" s="360" customFormat="1" ht="12.95" customHeight="1">
      <c r="A185" s="422"/>
      <c r="B185" s="423"/>
      <c r="C185" s="423"/>
      <c r="D185" s="424"/>
      <c r="E185" s="425"/>
      <c r="F185" s="426"/>
      <c r="G185" s="367">
        <f>ROUND(E185*F185,4)</f>
        <v>0</v>
      </c>
      <c r="H185" s="427"/>
      <c r="I185" s="369">
        <f t="shared" si="7"/>
        <v>0</v>
      </c>
      <c r="J185" s="428"/>
      <c r="K185" s="371">
        <f t="shared" si="8"/>
        <v>0</v>
      </c>
      <c r="L185" s="389"/>
      <c r="M185" s="390"/>
      <c r="N185" s="391"/>
      <c r="O185" s="392"/>
      <c r="P185" s="375"/>
      <c r="R185" s="393"/>
      <c r="S185" s="393"/>
    </row>
    <row r="186" spans="1:25" s="360" customFormat="1" ht="12.95" customHeight="1">
      <c r="A186" s="380" t="s">
        <v>363</v>
      </c>
      <c r="B186" s="381" t="s">
        <v>414</v>
      </c>
      <c r="C186" s="381" t="s">
        <v>410</v>
      </c>
      <c r="D186" s="382"/>
      <c r="E186" s="383"/>
      <c r="F186" s="384"/>
      <c r="G186" s="429">
        <f>SUM(G184:G185)</f>
        <v>0</v>
      </c>
      <c r="H186" s="385"/>
      <c r="I186" s="430">
        <f>SUM(I184:I185)</f>
        <v>0</v>
      </c>
      <c r="J186" s="387"/>
      <c r="K186" s="431">
        <f>SUM(K184:K185)</f>
        <v>0</v>
      </c>
      <c r="L186" s="389"/>
      <c r="M186" s="390"/>
      <c r="N186" s="391"/>
      <c r="O186" s="392"/>
      <c r="P186" s="375"/>
      <c r="R186" s="393"/>
      <c r="S186" s="393"/>
    </row>
    <row r="187" spans="1:25" s="418" customFormat="1" ht="12.95" customHeight="1">
      <c r="A187" s="405"/>
      <c r="B187" s="406"/>
      <c r="C187" s="406"/>
      <c r="D187" s="407"/>
      <c r="E187" s="408"/>
      <c r="F187" s="409"/>
      <c r="G187" s="409"/>
      <c r="H187" s="410"/>
      <c r="I187" s="411"/>
      <c r="J187" s="412"/>
      <c r="K187" s="411"/>
      <c r="L187" s="413"/>
      <c r="M187" s="414"/>
      <c r="N187" s="415"/>
      <c r="O187" s="416"/>
      <c r="P187" s="417"/>
      <c r="R187" s="419"/>
      <c r="S187" s="419"/>
    </row>
    <row r="188" spans="1:25" s="359" customFormat="1">
      <c r="A188" s="345" t="s">
        <v>353</v>
      </c>
      <c r="B188" s="346" t="s">
        <v>415</v>
      </c>
      <c r="C188" s="346" t="s">
        <v>416</v>
      </c>
      <c r="D188" s="347"/>
      <c r="E188" s="348"/>
      <c r="F188" s="349"/>
      <c r="G188" s="350"/>
      <c r="H188" s="351"/>
      <c r="I188" s="352"/>
      <c r="J188" s="353"/>
      <c r="K188" s="354"/>
      <c r="L188" s="355"/>
      <c r="M188" s="356" t="s">
        <v>356</v>
      </c>
      <c r="N188" s="357"/>
      <c r="O188" s="358"/>
      <c r="P188" s="375"/>
      <c r="Y188" s="360"/>
    </row>
    <row r="189" spans="1:25" s="376" customFormat="1" ht="32.1" customHeight="1">
      <c r="A189" s="361">
        <v>14</v>
      </c>
      <c r="B189" s="362" t="s">
        <v>417</v>
      </c>
      <c r="C189" s="363" t="s">
        <v>418</v>
      </c>
      <c r="D189" s="364" t="s">
        <v>116</v>
      </c>
      <c r="E189" s="365">
        <v>103</v>
      </c>
      <c r="F189" s="366"/>
      <c r="G189" s="367">
        <f>ROUND(E189*F189,4)</f>
        <v>0</v>
      </c>
      <c r="H189" s="368"/>
      <c r="I189" s="369">
        <f t="shared" si="7"/>
        <v>0</v>
      </c>
      <c r="J189" s="370"/>
      <c r="K189" s="371">
        <f t="shared" si="8"/>
        <v>0</v>
      </c>
      <c r="L189" s="372"/>
      <c r="M189" s="373" t="s">
        <v>359</v>
      </c>
      <c r="N189" s="373" t="s">
        <v>187</v>
      </c>
      <c r="O189" s="432" t="s">
        <v>419</v>
      </c>
      <c r="P189" s="375" t="s">
        <v>362</v>
      </c>
      <c r="Q189" s="404"/>
      <c r="R189" s="359"/>
      <c r="S189" s="377">
        <f>LEN(C189)</f>
        <v>86</v>
      </c>
      <c r="T189" s="359"/>
      <c r="U189" s="359"/>
      <c r="V189" s="359"/>
      <c r="W189" s="359"/>
      <c r="X189" s="359"/>
      <c r="Y189" s="360"/>
    </row>
    <row r="190" spans="1:25" s="376" customFormat="1" ht="15" customHeight="1">
      <c r="A190" s="361">
        <v>15</v>
      </c>
      <c r="B190" s="362" t="s">
        <v>420</v>
      </c>
      <c r="C190" s="363" t="s">
        <v>421</v>
      </c>
      <c r="D190" s="364" t="s">
        <v>112</v>
      </c>
      <c r="E190" s="365">
        <v>51.5</v>
      </c>
      <c r="F190" s="366"/>
      <c r="G190" s="367">
        <f>ROUND(E190*F190,4)</f>
        <v>0</v>
      </c>
      <c r="H190" s="368"/>
      <c r="I190" s="369">
        <f t="shared" si="7"/>
        <v>0</v>
      </c>
      <c r="J190" s="370"/>
      <c r="K190" s="371">
        <f t="shared" si="8"/>
        <v>0</v>
      </c>
      <c r="L190" s="372"/>
      <c r="M190" s="373" t="s">
        <v>359</v>
      </c>
      <c r="N190" s="373" t="s">
        <v>187</v>
      </c>
      <c r="O190" s="374" t="s">
        <v>422</v>
      </c>
      <c r="P190" s="375" t="s">
        <v>362</v>
      </c>
      <c r="R190" s="359"/>
      <c r="S190" s="377"/>
      <c r="T190" s="359"/>
      <c r="Y190" s="378"/>
    </row>
    <row r="191" spans="1:25" s="360" customFormat="1" ht="12.95" customHeight="1">
      <c r="A191" s="422"/>
      <c r="B191" s="423"/>
      <c r="C191" s="423"/>
      <c r="D191" s="424"/>
      <c r="E191" s="425"/>
      <c r="F191" s="426"/>
      <c r="G191" s="367">
        <f>ROUND(E191*F191,4)</f>
        <v>0</v>
      </c>
      <c r="H191" s="427"/>
      <c r="I191" s="369">
        <f t="shared" si="7"/>
        <v>0</v>
      </c>
      <c r="J191" s="428"/>
      <c r="K191" s="371">
        <f t="shared" si="8"/>
        <v>0</v>
      </c>
      <c r="L191" s="389"/>
      <c r="M191" s="390"/>
      <c r="N191" s="391"/>
      <c r="O191" s="392"/>
      <c r="P191" s="375"/>
      <c r="R191" s="393"/>
      <c r="S191" s="393"/>
    </row>
    <row r="192" spans="1:25" s="419" customFormat="1" ht="12.95" customHeight="1">
      <c r="A192" s="380" t="s">
        <v>363</v>
      </c>
      <c r="B192" s="381" t="s">
        <v>423</v>
      </c>
      <c r="C192" s="381" t="s">
        <v>416</v>
      </c>
      <c r="D192" s="382"/>
      <c r="E192" s="383"/>
      <c r="F192" s="384"/>
      <c r="G192" s="384">
        <f>SUM(G189:G191)</f>
        <v>0</v>
      </c>
      <c r="H192" s="385"/>
      <c r="I192" s="386">
        <f>SUM(I189:I191)</f>
        <v>0</v>
      </c>
      <c r="J192" s="387"/>
      <c r="K192" s="388">
        <f>SUM(K189:K191)</f>
        <v>0</v>
      </c>
      <c r="L192" s="413"/>
      <c r="M192" s="414"/>
      <c r="N192" s="415"/>
      <c r="O192" s="416"/>
      <c r="P192" s="417"/>
    </row>
    <row r="193" spans="1:25" s="419" customFormat="1" ht="12.95" customHeight="1">
      <c r="A193" s="394"/>
      <c r="B193" s="395"/>
      <c r="C193" s="395"/>
      <c r="D193" s="396"/>
      <c r="E193" s="397"/>
      <c r="F193" s="398"/>
      <c r="G193" s="398"/>
      <c r="H193" s="399"/>
      <c r="I193" s="400"/>
      <c r="J193" s="401"/>
      <c r="K193" s="402"/>
      <c r="L193" s="413"/>
      <c r="M193" s="414"/>
      <c r="N193" s="415"/>
      <c r="O193" s="416"/>
      <c r="P193" s="417"/>
    </row>
    <row r="194" spans="1:25" s="419" customFormat="1" ht="12.75" customHeight="1">
      <c r="A194" s="394"/>
      <c r="B194" s="395"/>
      <c r="C194" s="395"/>
      <c r="D194" s="396"/>
      <c r="E194" s="397"/>
      <c r="F194" s="398"/>
      <c r="G194" s="398"/>
      <c r="H194" s="399"/>
      <c r="I194" s="400"/>
      <c r="J194" s="401"/>
      <c r="K194" s="402"/>
      <c r="L194" s="413"/>
      <c r="M194" s="414"/>
      <c r="N194" s="415"/>
      <c r="O194" s="416"/>
      <c r="P194" s="417"/>
    </row>
    <row r="195" spans="1:25" s="419" customFormat="1" ht="12.95" customHeight="1">
      <c r="A195" s="394"/>
      <c r="B195" s="395"/>
      <c r="C195" s="433"/>
      <c r="D195" s="396"/>
      <c r="E195" s="397"/>
      <c r="F195" s="398"/>
      <c r="G195" s="398"/>
      <c r="H195" s="399"/>
      <c r="I195" s="400"/>
      <c r="J195" s="401"/>
      <c r="K195" s="402"/>
      <c r="L195" s="413"/>
      <c r="M195" s="414"/>
      <c r="N195" s="415"/>
      <c r="O195" s="416"/>
      <c r="P195" s="417"/>
    </row>
    <row r="196" spans="1:25" s="419" customFormat="1" ht="12.75" customHeight="1">
      <c r="A196" s="394"/>
      <c r="B196" s="395"/>
      <c r="C196" s="395"/>
      <c r="D196" s="396"/>
      <c r="E196" s="397"/>
      <c r="F196" s="398"/>
      <c r="G196" s="398"/>
      <c r="H196" s="399"/>
      <c r="I196" s="400"/>
      <c r="J196" s="401"/>
      <c r="K196" s="402"/>
      <c r="L196" s="413"/>
      <c r="M196" s="414"/>
      <c r="N196" s="415"/>
      <c r="O196" s="416"/>
      <c r="P196" s="417"/>
    </row>
    <row r="197" spans="1:25" s="419" customFormat="1" ht="12.95" customHeight="1">
      <c r="A197" s="394"/>
      <c r="B197" s="395"/>
      <c r="C197" s="395"/>
      <c r="D197" s="396"/>
      <c r="E197" s="397"/>
      <c r="F197" s="398"/>
      <c r="G197" s="398"/>
      <c r="H197" s="399"/>
      <c r="I197" s="400"/>
      <c r="J197" s="401"/>
      <c r="K197" s="402"/>
      <c r="L197" s="413"/>
      <c r="M197" s="414"/>
      <c r="N197" s="415"/>
      <c r="O197" s="416"/>
      <c r="P197" s="417"/>
    </row>
    <row r="198" spans="1:25" s="419" customFormat="1" ht="13.5" customHeight="1">
      <c r="A198" s="394"/>
      <c r="B198" s="395"/>
      <c r="C198" s="434" t="s">
        <v>424</v>
      </c>
      <c r="D198" s="396"/>
      <c r="E198" s="397"/>
      <c r="F198" s="398"/>
      <c r="G198" s="398"/>
      <c r="H198" s="399"/>
      <c r="I198" s="400"/>
      <c r="J198" s="401"/>
      <c r="K198" s="402"/>
      <c r="L198" s="413"/>
      <c r="M198" s="414"/>
      <c r="N198" s="415"/>
      <c r="O198" s="416"/>
      <c r="P198" s="417"/>
    </row>
    <row r="199" spans="1:25" s="359" customFormat="1">
      <c r="A199" s="345" t="s">
        <v>353</v>
      </c>
      <c r="B199" s="346" t="s">
        <v>354</v>
      </c>
      <c r="C199" s="346" t="s">
        <v>355</v>
      </c>
      <c r="D199" s="347"/>
      <c r="E199" s="348"/>
      <c r="F199" s="349"/>
      <c r="G199" s="350"/>
      <c r="H199" s="351"/>
      <c r="I199" s="352"/>
      <c r="J199" s="353"/>
      <c r="K199" s="354"/>
      <c r="L199" s="355"/>
      <c r="M199" s="356" t="s">
        <v>356</v>
      </c>
      <c r="N199" s="357"/>
      <c r="O199" s="358"/>
      <c r="P199" s="357"/>
      <c r="Y199" s="360"/>
    </row>
    <row r="200" spans="1:25" s="376" customFormat="1" ht="15" customHeight="1">
      <c r="A200" s="361">
        <v>16</v>
      </c>
      <c r="B200" s="362" t="s">
        <v>357</v>
      </c>
      <c r="C200" s="363" t="s">
        <v>358</v>
      </c>
      <c r="D200" s="364" t="s">
        <v>180</v>
      </c>
      <c r="E200" s="365">
        <v>87</v>
      </c>
      <c r="F200" s="366"/>
      <c r="G200" s="367">
        <f>ROUND(E200*F200,4)</f>
        <v>0</v>
      </c>
      <c r="H200" s="368"/>
      <c r="I200" s="369">
        <f t="shared" si="7"/>
        <v>0</v>
      </c>
      <c r="J200" s="370"/>
      <c r="K200" s="371">
        <f t="shared" si="8"/>
        <v>0</v>
      </c>
      <c r="L200" s="372"/>
      <c r="M200" s="373" t="s">
        <v>359</v>
      </c>
      <c r="N200" s="373" t="s">
        <v>360</v>
      </c>
      <c r="O200" s="374" t="s">
        <v>361</v>
      </c>
      <c r="P200" s="375" t="s">
        <v>362</v>
      </c>
      <c r="R200" s="359"/>
      <c r="S200" s="377">
        <f>LEN(C200)</f>
        <v>42</v>
      </c>
      <c r="T200" s="359"/>
      <c r="Y200" s="378"/>
    </row>
    <row r="201" spans="1:25" s="376" customFormat="1" ht="15" customHeight="1">
      <c r="A201" s="361"/>
      <c r="B201" s="362"/>
      <c r="C201" s="363"/>
      <c r="D201" s="364"/>
      <c r="E201" s="365"/>
      <c r="F201" s="366"/>
      <c r="G201" s="367">
        <f>ROUND(E201*F201,4)</f>
        <v>0</v>
      </c>
      <c r="H201" s="368"/>
      <c r="I201" s="369">
        <f t="shared" si="7"/>
        <v>0</v>
      </c>
      <c r="J201" s="370"/>
      <c r="K201" s="371">
        <f t="shared" si="8"/>
        <v>0</v>
      </c>
      <c r="L201" s="372"/>
      <c r="M201" s="373"/>
      <c r="N201" s="373"/>
      <c r="O201" s="374"/>
      <c r="P201" s="379"/>
      <c r="R201" s="359"/>
      <c r="S201" s="377"/>
      <c r="T201" s="359"/>
      <c r="Y201" s="378"/>
    </row>
    <row r="202" spans="1:25" s="360" customFormat="1" ht="12.95" customHeight="1">
      <c r="A202" s="380" t="s">
        <v>363</v>
      </c>
      <c r="B202" s="381" t="s">
        <v>364</v>
      </c>
      <c r="C202" s="381" t="s">
        <v>355</v>
      </c>
      <c r="D202" s="382"/>
      <c r="E202" s="383"/>
      <c r="F202" s="384"/>
      <c r="G202" s="384">
        <f>SUM(G200:G201)</f>
        <v>0</v>
      </c>
      <c r="H202" s="385"/>
      <c r="I202" s="386">
        <f>SUM(I200:I201)</f>
        <v>0</v>
      </c>
      <c r="J202" s="387"/>
      <c r="K202" s="388">
        <f>SUM(K200:K201)</f>
        <v>0</v>
      </c>
      <c r="L202" s="389"/>
      <c r="M202" s="390"/>
      <c r="N202" s="391"/>
      <c r="O202" s="392"/>
      <c r="P202" s="393"/>
      <c r="R202" s="393"/>
      <c r="S202" s="393"/>
    </row>
    <row r="203" spans="1:25" s="360" customFormat="1" ht="12.95" customHeight="1">
      <c r="A203" s="394"/>
      <c r="B203" s="395"/>
      <c r="C203" s="395"/>
      <c r="D203" s="396"/>
      <c r="E203" s="397"/>
      <c r="F203" s="398"/>
      <c r="G203" s="398"/>
      <c r="H203" s="399"/>
      <c r="I203" s="400"/>
      <c r="J203" s="401"/>
      <c r="K203" s="402"/>
      <c r="L203" s="389"/>
      <c r="M203" s="390"/>
      <c r="N203" s="391"/>
      <c r="O203" s="392"/>
      <c r="P203" s="393"/>
      <c r="R203" s="393"/>
      <c r="S203" s="393"/>
    </row>
    <row r="204" spans="1:25" s="359" customFormat="1">
      <c r="A204" s="345" t="s">
        <v>353</v>
      </c>
      <c r="B204" s="346" t="s">
        <v>365</v>
      </c>
      <c r="C204" s="346" t="s">
        <v>366</v>
      </c>
      <c r="D204" s="347"/>
      <c r="E204" s="348"/>
      <c r="F204" s="349"/>
      <c r="G204" s="350"/>
      <c r="H204" s="351"/>
      <c r="I204" s="352"/>
      <c r="J204" s="353"/>
      <c r="K204" s="354"/>
      <c r="L204" s="355"/>
      <c r="M204" s="356" t="s">
        <v>356</v>
      </c>
      <c r="N204" s="357"/>
      <c r="O204" s="358"/>
      <c r="P204" s="357"/>
      <c r="Y204" s="360"/>
    </row>
    <row r="205" spans="1:25" s="376" customFormat="1" ht="15" customHeight="1">
      <c r="A205" s="361">
        <v>17</v>
      </c>
      <c r="B205" s="362" t="s">
        <v>367</v>
      </c>
      <c r="C205" s="363" t="s">
        <v>368</v>
      </c>
      <c r="D205" s="364" t="s">
        <v>112</v>
      </c>
      <c r="E205" s="365">
        <v>2.23</v>
      </c>
      <c r="F205" s="366"/>
      <c r="G205" s="367">
        <f>ROUND(E205*F205,4)</f>
        <v>0</v>
      </c>
      <c r="H205" s="368"/>
      <c r="I205" s="369">
        <f t="shared" si="7"/>
        <v>0</v>
      </c>
      <c r="J205" s="370"/>
      <c r="K205" s="371">
        <f t="shared" si="8"/>
        <v>0</v>
      </c>
      <c r="L205" s="372"/>
      <c r="M205" s="373" t="s">
        <v>359</v>
      </c>
      <c r="N205" s="373" t="s">
        <v>187</v>
      </c>
      <c r="O205" s="403" t="s">
        <v>369</v>
      </c>
      <c r="P205" s="375" t="s">
        <v>362</v>
      </c>
      <c r="R205" s="359"/>
      <c r="S205" s="377">
        <f>LEN(C205)</f>
        <v>52</v>
      </c>
      <c r="T205" s="359"/>
      <c r="Y205" s="378"/>
    </row>
    <row r="206" spans="1:25" s="376" customFormat="1" ht="15" customHeight="1">
      <c r="A206" s="361">
        <v>18</v>
      </c>
      <c r="B206" s="362" t="s">
        <v>370</v>
      </c>
      <c r="C206" s="363" t="s">
        <v>371</v>
      </c>
      <c r="D206" s="364" t="s">
        <v>180</v>
      </c>
      <c r="E206" s="365">
        <v>21.4</v>
      </c>
      <c r="F206" s="366"/>
      <c r="G206" s="367">
        <f>ROUND(E206*F206,4)</f>
        <v>0</v>
      </c>
      <c r="H206" s="368"/>
      <c r="I206" s="369">
        <f t="shared" si="7"/>
        <v>0</v>
      </c>
      <c r="J206" s="370"/>
      <c r="K206" s="371">
        <f t="shared" si="8"/>
        <v>0</v>
      </c>
      <c r="L206" s="372"/>
      <c r="M206" s="373" t="s">
        <v>359</v>
      </c>
      <c r="N206" s="373" t="s">
        <v>187</v>
      </c>
      <c r="O206" s="403" t="s">
        <v>372</v>
      </c>
      <c r="P206" s="375" t="s">
        <v>362</v>
      </c>
      <c r="Q206" s="404"/>
      <c r="R206" s="359"/>
      <c r="S206" s="377">
        <f>LEN(C206)</f>
        <v>37</v>
      </c>
      <c r="T206" s="359"/>
      <c r="U206" s="359"/>
      <c r="V206" s="359"/>
      <c r="W206" s="359"/>
      <c r="X206" s="359"/>
      <c r="Y206" s="360"/>
    </row>
    <row r="207" spans="1:25" s="360" customFormat="1" ht="12.95" customHeight="1">
      <c r="A207" s="394"/>
      <c r="B207" s="395"/>
      <c r="C207" s="395"/>
      <c r="D207" s="396"/>
      <c r="E207" s="397"/>
      <c r="F207" s="398"/>
      <c r="G207" s="367">
        <f>ROUND(E207*F207,4)</f>
        <v>0</v>
      </c>
      <c r="H207" s="399"/>
      <c r="I207" s="369">
        <f t="shared" si="7"/>
        <v>0</v>
      </c>
      <c r="J207" s="401"/>
      <c r="K207" s="371">
        <f t="shared" si="8"/>
        <v>0</v>
      </c>
      <c r="L207" s="389"/>
      <c r="M207" s="390"/>
      <c r="N207" s="391"/>
      <c r="O207" s="392"/>
      <c r="P207" s="393"/>
      <c r="R207" s="393"/>
      <c r="S207" s="393"/>
    </row>
    <row r="208" spans="1:25" s="360" customFormat="1" ht="12.95" customHeight="1">
      <c r="A208" s="380" t="s">
        <v>363</v>
      </c>
      <c r="B208" s="381" t="s">
        <v>373</v>
      </c>
      <c r="C208" s="381" t="s">
        <v>366</v>
      </c>
      <c r="D208" s="382"/>
      <c r="E208" s="383"/>
      <c r="F208" s="384"/>
      <c r="G208" s="384">
        <f>SUM(G205:G207)</f>
        <v>0</v>
      </c>
      <c r="H208" s="385"/>
      <c r="I208" s="386">
        <f>SUM(I205:I207)</f>
        <v>0</v>
      </c>
      <c r="J208" s="387"/>
      <c r="K208" s="388">
        <f>SUM(K205:K207)</f>
        <v>0</v>
      </c>
      <c r="L208" s="389"/>
      <c r="M208" s="390"/>
      <c r="N208" s="391"/>
      <c r="O208" s="392"/>
      <c r="P208" s="393"/>
      <c r="R208" s="393"/>
      <c r="S208" s="393"/>
    </row>
    <row r="209" spans="1:25" s="360" customFormat="1" ht="12.75" customHeight="1">
      <c r="A209" s="394"/>
      <c r="B209" s="395"/>
      <c r="C209" s="395"/>
      <c r="D209" s="396"/>
      <c r="E209" s="397"/>
      <c r="F209" s="398"/>
      <c r="G209" s="398"/>
      <c r="H209" s="399"/>
      <c r="I209" s="400"/>
      <c r="J209" s="401"/>
      <c r="K209" s="402"/>
      <c r="L209" s="389"/>
      <c r="M209" s="390"/>
      <c r="N209" s="391"/>
      <c r="O209" s="392"/>
      <c r="P209" s="393"/>
      <c r="R209" s="393"/>
      <c r="S209" s="393"/>
    </row>
    <row r="210" spans="1:25" s="359" customFormat="1">
      <c r="A210" s="345" t="s">
        <v>353</v>
      </c>
      <c r="B210" s="346" t="s">
        <v>374</v>
      </c>
      <c r="C210" s="346" t="s">
        <v>375</v>
      </c>
      <c r="D210" s="347"/>
      <c r="E210" s="348"/>
      <c r="F210" s="349"/>
      <c r="G210" s="350"/>
      <c r="H210" s="351"/>
      <c r="I210" s="352"/>
      <c r="J210" s="353"/>
      <c r="K210" s="354"/>
      <c r="L210" s="355"/>
      <c r="M210" s="356" t="s">
        <v>356</v>
      </c>
      <c r="N210" s="357"/>
      <c r="O210" s="358"/>
      <c r="P210" s="357"/>
      <c r="Y210" s="360"/>
    </row>
    <row r="211" spans="1:25" s="376" customFormat="1" ht="26.25" customHeight="1">
      <c r="A211" s="361">
        <v>19</v>
      </c>
      <c r="B211" s="362" t="s">
        <v>376</v>
      </c>
      <c r="C211" s="363" t="s">
        <v>377</v>
      </c>
      <c r="D211" s="364" t="s">
        <v>180</v>
      </c>
      <c r="E211" s="365">
        <v>86.585999999999999</v>
      </c>
      <c r="F211" s="366"/>
      <c r="G211" s="367">
        <f t="shared" ref="G211:G216" si="10">ROUND(E211*F211,4)</f>
        <v>0</v>
      </c>
      <c r="H211" s="368"/>
      <c r="I211" s="369">
        <f t="shared" si="7"/>
        <v>0</v>
      </c>
      <c r="J211" s="370"/>
      <c r="K211" s="371">
        <f t="shared" si="8"/>
        <v>0</v>
      </c>
      <c r="L211" s="372"/>
      <c r="M211" s="373" t="s">
        <v>359</v>
      </c>
      <c r="N211" s="373" t="s">
        <v>360</v>
      </c>
      <c r="O211" s="374" t="s">
        <v>378</v>
      </c>
      <c r="P211" s="375" t="s">
        <v>362</v>
      </c>
      <c r="R211" s="359"/>
      <c r="S211" s="377"/>
      <c r="T211" s="359"/>
      <c r="Y211" s="378"/>
    </row>
    <row r="212" spans="1:25" s="376" customFormat="1" ht="25.5" customHeight="1">
      <c r="A212" s="361">
        <v>20</v>
      </c>
      <c r="B212" s="362" t="s">
        <v>379</v>
      </c>
      <c r="C212" s="363" t="s">
        <v>380</v>
      </c>
      <c r="D212" s="364" t="s">
        <v>180</v>
      </c>
      <c r="E212" s="365">
        <v>86.585999999999999</v>
      </c>
      <c r="F212" s="366"/>
      <c r="G212" s="367">
        <f t="shared" si="10"/>
        <v>0</v>
      </c>
      <c r="H212" s="368"/>
      <c r="I212" s="369">
        <f t="shared" si="7"/>
        <v>0</v>
      </c>
      <c r="J212" s="370"/>
      <c r="K212" s="371">
        <f t="shared" si="8"/>
        <v>0</v>
      </c>
      <c r="L212" s="372"/>
      <c r="M212" s="373" t="s">
        <v>359</v>
      </c>
      <c r="N212" s="373" t="s">
        <v>360</v>
      </c>
      <c r="O212" s="374" t="s">
        <v>378</v>
      </c>
      <c r="P212" s="375" t="s">
        <v>362</v>
      </c>
      <c r="R212" s="359"/>
      <c r="S212" s="377"/>
      <c r="T212" s="359"/>
      <c r="Y212" s="378"/>
    </row>
    <row r="213" spans="1:25" s="376" customFormat="1" ht="15" customHeight="1">
      <c r="A213" s="361">
        <v>21</v>
      </c>
      <c r="B213" s="362" t="s">
        <v>381</v>
      </c>
      <c r="C213" s="363" t="s">
        <v>382</v>
      </c>
      <c r="D213" s="364" t="s">
        <v>180</v>
      </c>
      <c r="E213" s="365">
        <v>86.585999999999999</v>
      </c>
      <c r="F213" s="366"/>
      <c r="G213" s="367">
        <f t="shared" si="10"/>
        <v>0</v>
      </c>
      <c r="H213" s="368"/>
      <c r="I213" s="369">
        <f t="shared" si="7"/>
        <v>0</v>
      </c>
      <c r="J213" s="370"/>
      <c r="K213" s="371">
        <f t="shared" si="8"/>
        <v>0</v>
      </c>
      <c r="L213" s="372"/>
      <c r="M213" s="373" t="s">
        <v>359</v>
      </c>
      <c r="N213" s="373" t="s">
        <v>360</v>
      </c>
      <c r="O213" s="374" t="s">
        <v>383</v>
      </c>
      <c r="P213" s="375" t="s">
        <v>362</v>
      </c>
      <c r="Q213" s="404"/>
      <c r="R213" s="359"/>
      <c r="S213" s="377"/>
      <c r="T213" s="359"/>
      <c r="U213" s="359"/>
      <c r="V213" s="359"/>
      <c r="W213" s="359"/>
      <c r="X213" s="359"/>
      <c r="Y213" s="360"/>
    </row>
    <row r="214" spans="1:25" s="376" customFormat="1" ht="15" customHeight="1">
      <c r="A214" s="361">
        <v>22</v>
      </c>
      <c r="B214" s="362" t="s">
        <v>384</v>
      </c>
      <c r="C214" s="363" t="s">
        <v>385</v>
      </c>
      <c r="D214" s="364" t="s">
        <v>180</v>
      </c>
      <c r="E214" s="365">
        <v>86.585999999999999</v>
      </c>
      <c r="F214" s="366"/>
      <c r="G214" s="367">
        <f t="shared" si="10"/>
        <v>0</v>
      </c>
      <c r="H214" s="368"/>
      <c r="I214" s="369">
        <f t="shared" si="7"/>
        <v>0</v>
      </c>
      <c r="J214" s="370"/>
      <c r="K214" s="371">
        <f t="shared" si="8"/>
        <v>0</v>
      </c>
      <c r="L214" s="372"/>
      <c r="M214" s="373" t="s">
        <v>359</v>
      </c>
      <c r="N214" s="373" t="s">
        <v>360</v>
      </c>
      <c r="O214" s="374" t="s">
        <v>386</v>
      </c>
      <c r="P214" s="375" t="s">
        <v>362</v>
      </c>
      <c r="Q214" s="404"/>
      <c r="R214" s="359"/>
      <c r="S214" s="377"/>
      <c r="T214" s="359"/>
      <c r="U214" s="359"/>
      <c r="V214" s="359"/>
      <c r="W214" s="359"/>
      <c r="X214" s="359"/>
      <c r="Y214" s="360"/>
    </row>
    <row r="215" spans="1:25" s="376" customFormat="1" ht="15" customHeight="1">
      <c r="A215" s="361">
        <v>23</v>
      </c>
      <c r="B215" s="362" t="s">
        <v>387</v>
      </c>
      <c r="C215" s="363" t="s">
        <v>388</v>
      </c>
      <c r="D215" s="364" t="s">
        <v>180</v>
      </c>
      <c r="E215" s="365">
        <v>86.585999999999999</v>
      </c>
      <c r="F215" s="366"/>
      <c r="G215" s="367">
        <f t="shared" si="10"/>
        <v>0</v>
      </c>
      <c r="H215" s="368"/>
      <c r="I215" s="369">
        <f t="shared" si="7"/>
        <v>0</v>
      </c>
      <c r="J215" s="370"/>
      <c r="K215" s="371">
        <f t="shared" si="8"/>
        <v>0</v>
      </c>
      <c r="L215" s="372"/>
      <c r="M215" s="373" t="s">
        <v>359</v>
      </c>
      <c r="N215" s="373" t="s">
        <v>360</v>
      </c>
      <c r="O215" s="374" t="s">
        <v>386</v>
      </c>
      <c r="P215" s="375" t="s">
        <v>362</v>
      </c>
      <c r="Q215" s="404"/>
      <c r="R215" s="359"/>
      <c r="S215" s="377"/>
      <c r="T215" s="359"/>
      <c r="U215" s="359"/>
      <c r="V215" s="359"/>
      <c r="W215" s="359"/>
      <c r="X215" s="359"/>
      <c r="Y215" s="360"/>
    </row>
    <row r="216" spans="1:25" s="376" customFormat="1" ht="15" customHeight="1">
      <c r="A216" s="361"/>
      <c r="B216" s="362"/>
      <c r="C216" s="363"/>
      <c r="D216" s="364"/>
      <c r="E216" s="365"/>
      <c r="F216" s="366"/>
      <c r="G216" s="367">
        <f t="shared" si="10"/>
        <v>0</v>
      </c>
      <c r="H216" s="368"/>
      <c r="I216" s="369">
        <f t="shared" ref="I216:I278" si="11">$E216*$H216</f>
        <v>0</v>
      </c>
      <c r="J216" s="370"/>
      <c r="K216" s="371">
        <f t="shared" ref="K216:K278" si="12">$E216*$J216</f>
        <v>0</v>
      </c>
      <c r="L216" s="372"/>
      <c r="M216" s="373"/>
      <c r="N216" s="373"/>
      <c r="O216" s="374"/>
      <c r="P216" s="375"/>
      <c r="Q216" s="404"/>
      <c r="R216" s="359"/>
      <c r="S216" s="377"/>
      <c r="T216" s="359"/>
      <c r="U216" s="359"/>
      <c r="V216" s="359"/>
      <c r="W216" s="359"/>
      <c r="X216" s="359"/>
      <c r="Y216" s="360"/>
    </row>
    <row r="217" spans="1:25" s="360" customFormat="1" ht="12.95" customHeight="1">
      <c r="A217" s="380" t="s">
        <v>363</v>
      </c>
      <c r="B217" s="381" t="s">
        <v>389</v>
      </c>
      <c r="C217" s="381" t="s">
        <v>375</v>
      </c>
      <c r="D217" s="382"/>
      <c r="E217" s="383"/>
      <c r="F217" s="384"/>
      <c r="G217" s="384">
        <f>SUM(G211:G216)</f>
        <v>0</v>
      </c>
      <c r="H217" s="385"/>
      <c r="I217" s="386">
        <f>SUM(I211:I216)</f>
        <v>0</v>
      </c>
      <c r="J217" s="387"/>
      <c r="K217" s="388">
        <f>SUM(K211:K216)</f>
        <v>0</v>
      </c>
      <c r="L217" s="389"/>
      <c r="M217" s="390"/>
      <c r="N217" s="391"/>
      <c r="O217" s="392"/>
      <c r="P217" s="375"/>
      <c r="R217" s="393"/>
      <c r="S217" s="393"/>
    </row>
    <row r="218" spans="1:25" s="418" customFormat="1" ht="12.95" customHeight="1">
      <c r="A218" s="405"/>
      <c r="B218" s="406"/>
      <c r="C218" s="406"/>
      <c r="D218" s="407"/>
      <c r="E218" s="408"/>
      <c r="F218" s="409"/>
      <c r="G218" s="409"/>
      <c r="H218" s="410"/>
      <c r="I218" s="411"/>
      <c r="J218" s="412"/>
      <c r="K218" s="411"/>
      <c r="L218" s="413"/>
      <c r="M218" s="414"/>
      <c r="N218" s="415"/>
      <c r="O218" s="416"/>
      <c r="P218" s="417"/>
      <c r="R218" s="419"/>
      <c r="S218" s="419"/>
    </row>
    <row r="219" spans="1:25" s="359" customFormat="1">
      <c r="A219" s="345" t="s">
        <v>353</v>
      </c>
      <c r="B219" s="346" t="s">
        <v>390</v>
      </c>
      <c r="C219" s="346" t="s">
        <v>391</v>
      </c>
      <c r="D219" s="347"/>
      <c r="E219" s="348"/>
      <c r="F219" s="349"/>
      <c r="G219" s="350"/>
      <c r="H219" s="351"/>
      <c r="I219" s="352"/>
      <c r="J219" s="353"/>
      <c r="K219" s="354"/>
      <c r="L219" s="355"/>
      <c r="M219" s="356" t="s">
        <v>356</v>
      </c>
      <c r="N219" s="357"/>
      <c r="O219" s="358"/>
      <c r="P219" s="357"/>
      <c r="Y219" s="360"/>
    </row>
    <row r="220" spans="1:25" s="376" customFormat="1" ht="15" customHeight="1">
      <c r="A220" s="361">
        <v>24</v>
      </c>
      <c r="B220" s="362" t="s">
        <v>392</v>
      </c>
      <c r="C220" s="363" t="s">
        <v>393</v>
      </c>
      <c r="D220" s="364" t="s">
        <v>109</v>
      </c>
      <c r="E220" s="365">
        <v>22.44</v>
      </c>
      <c r="F220" s="366"/>
      <c r="G220" s="367">
        <f>ROUND(E220*F220,4)</f>
        <v>0</v>
      </c>
      <c r="H220" s="368"/>
      <c r="I220" s="369">
        <f t="shared" si="11"/>
        <v>0</v>
      </c>
      <c r="J220" s="370"/>
      <c r="K220" s="371">
        <f t="shared" si="12"/>
        <v>0</v>
      </c>
      <c r="L220" s="372"/>
      <c r="M220" s="373" t="s">
        <v>359</v>
      </c>
      <c r="N220" s="373" t="s">
        <v>394</v>
      </c>
      <c r="O220" s="374" t="s">
        <v>395</v>
      </c>
      <c r="P220" s="375" t="s">
        <v>362</v>
      </c>
      <c r="Q220" s="420"/>
      <c r="R220" s="359"/>
      <c r="S220" s="377">
        <f>LEN(C220)</f>
        <v>45</v>
      </c>
      <c r="T220" s="359"/>
      <c r="U220" s="359"/>
      <c r="V220" s="359"/>
      <c r="W220" s="359"/>
      <c r="X220" s="359"/>
      <c r="Y220" s="360"/>
    </row>
    <row r="221" spans="1:25" s="376" customFormat="1" ht="23.25" customHeight="1">
      <c r="A221" s="361">
        <v>25</v>
      </c>
      <c r="B221" s="362" t="s">
        <v>396</v>
      </c>
      <c r="C221" s="363" t="s">
        <v>397</v>
      </c>
      <c r="D221" s="364" t="s">
        <v>112</v>
      </c>
      <c r="E221" s="365">
        <v>22.44</v>
      </c>
      <c r="F221" s="366"/>
      <c r="G221" s="367">
        <f>ROUND(E221*F221,4)</f>
        <v>0</v>
      </c>
      <c r="H221" s="368"/>
      <c r="I221" s="369">
        <f t="shared" si="11"/>
        <v>0</v>
      </c>
      <c r="J221" s="370"/>
      <c r="K221" s="371">
        <f t="shared" si="12"/>
        <v>0</v>
      </c>
      <c r="L221" s="372"/>
      <c r="M221" s="373" t="s">
        <v>359</v>
      </c>
      <c r="N221" s="373" t="s">
        <v>187</v>
      </c>
      <c r="O221" s="403" t="s">
        <v>398</v>
      </c>
      <c r="P221" s="375" t="s">
        <v>362</v>
      </c>
      <c r="R221" s="359"/>
      <c r="S221" s="377">
        <f>LEN(C221)</f>
        <v>59</v>
      </c>
      <c r="T221" s="359"/>
      <c r="Y221" s="378"/>
    </row>
    <row r="222" spans="1:25" s="376" customFormat="1" ht="15" customHeight="1">
      <c r="A222" s="361">
        <v>26</v>
      </c>
      <c r="B222" s="362" t="s">
        <v>399</v>
      </c>
      <c r="C222" s="363" t="s">
        <v>400</v>
      </c>
      <c r="D222" s="364" t="s">
        <v>41</v>
      </c>
      <c r="E222" s="365">
        <v>176</v>
      </c>
      <c r="F222" s="366"/>
      <c r="G222" s="367">
        <f>ROUND(E222*F222,4)</f>
        <v>0</v>
      </c>
      <c r="H222" s="368"/>
      <c r="I222" s="369">
        <f t="shared" si="11"/>
        <v>0</v>
      </c>
      <c r="J222" s="370"/>
      <c r="K222" s="371">
        <f t="shared" si="12"/>
        <v>0</v>
      </c>
      <c r="L222" s="372"/>
      <c r="M222" s="373" t="s">
        <v>359</v>
      </c>
      <c r="N222" s="373" t="s">
        <v>187</v>
      </c>
      <c r="O222" s="403" t="s">
        <v>401</v>
      </c>
      <c r="P222" s="375" t="s">
        <v>362</v>
      </c>
      <c r="Q222" s="404"/>
      <c r="R222" s="359"/>
      <c r="S222" s="377">
        <f>LEN(C222)</f>
        <v>44</v>
      </c>
      <c r="T222" s="359"/>
      <c r="U222" s="359"/>
      <c r="V222" s="359"/>
      <c r="W222" s="359"/>
      <c r="X222" s="359"/>
      <c r="Y222" s="360"/>
    </row>
    <row r="223" spans="1:25" s="376" customFormat="1" ht="15" customHeight="1">
      <c r="A223" s="361"/>
      <c r="B223" s="362"/>
      <c r="C223" s="363"/>
      <c r="D223" s="364"/>
      <c r="E223" s="365"/>
      <c r="F223" s="366"/>
      <c r="G223" s="367">
        <f>ROUND(E223*F223,4)</f>
        <v>0</v>
      </c>
      <c r="H223" s="368"/>
      <c r="I223" s="369">
        <f t="shared" si="11"/>
        <v>0</v>
      </c>
      <c r="J223" s="370"/>
      <c r="K223" s="371">
        <f t="shared" si="12"/>
        <v>0</v>
      </c>
      <c r="L223" s="372"/>
      <c r="M223" s="373"/>
      <c r="N223" s="373"/>
      <c r="O223" s="403"/>
      <c r="P223" s="375"/>
      <c r="Q223" s="404"/>
      <c r="R223" s="359"/>
      <c r="S223" s="377"/>
      <c r="T223" s="359"/>
      <c r="U223" s="359"/>
      <c r="V223" s="359"/>
      <c r="W223" s="359"/>
      <c r="X223" s="359"/>
      <c r="Y223" s="360"/>
    </row>
    <row r="224" spans="1:25" s="360" customFormat="1" ht="12.95" customHeight="1">
      <c r="A224" s="380" t="s">
        <v>363</v>
      </c>
      <c r="B224" s="381" t="s">
        <v>402</v>
      </c>
      <c r="C224" s="381" t="s">
        <v>391</v>
      </c>
      <c r="D224" s="382"/>
      <c r="E224" s="383"/>
      <c r="F224" s="384"/>
      <c r="G224" s="384">
        <f>SUM(G220:G223)</f>
        <v>0</v>
      </c>
      <c r="H224" s="385"/>
      <c r="I224" s="386">
        <f>SUM(I220:I223)</f>
        <v>0</v>
      </c>
      <c r="J224" s="387"/>
      <c r="K224" s="388">
        <f>SUM(K220:K223)</f>
        <v>0</v>
      </c>
      <c r="L224" s="389"/>
      <c r="M224" s="390"/>
      <c r="N224" s="391"/>
      <c r="O224" s="392"/>
      <c r="P224" s="375"/>
      <c r="R224" s="393"/>
      <c r="S224" s="393"/>
    </row>
    <row r="225" spans="1:25" s="418" customFormat="1" ht="12.95" customHeight="1">
      <c r="A225" s="405"/>
      <c r="B225" s="406"/>
      <c r="C225" s="406"/>
      <c r="D225" s="407"/>
      <c r="E225" s="408"/>
      <c r="F225" s="409"/>
      <c r="G225" s="409"/>
      <c r="H225" s="410"/>
      <c r="I225" s="411"/>
      <c r="J225" s="412"/>
      <c r="K225" s="411"/>
      <c r="L225" s="413"/>
      <c r="M225" s="414"/>
      <c r="N225" s="415"/>
      <c r="O225" s="416"/>
      <c r="P225" s="417"/>
      <c r="R225" s="419"/>
      <c r="S225" s="419"/>
    </row>
    <row r="226" spans="1:25" s="359" customFormat="1">
      <c r="A226" s="345" t="s">
        <v>353</v>
      </c>
      <c r="B226" s="346" t="s">
        <v>409</v>
      </c>
      <c r="C226" s="346" t="s">
        <v>410</v>
      </c>
      <c r="D226" s="347"/>
      <c r="E226" s="348"/>
      <c r="F226" s="349"/>
      <c r="G226" s="350"/>
      <c r="H226" s="351"/>
      <c r="I226" s="352"/>
      <c r="J226" s="353"/>
      <c r="K226" s="354"/>
      <c r="L226" s="355"/>
      <c r="M226" s="356" t="s">
        <v>356</v>
      </c>
      <c r="N226" s="357"/>
      <c r="O226" s="358"/>
      <c r="P226" s="375"/>
      <c r="Y226" s="360"/>
    </row>
    <row r="227" spans="1:25" s="376" customFormat="1" ht="24.75" customHeight="1">
      <c r="A227" s="361">
        <v>27</v>
      </c>
      <c r="B227" s="362" t="s">
        <v>411</v>
      </c>
      <c r="C227" s="363" t="s">
        <v>412</v>
      </c>
      <c r="D227" s="364" t="s">
        <v>116</v>
      </c>
      <c r="E227" s="365">
        <v>176</v>
      </c>
      <c r="F227" s="366"/>
      <c r="G227" s="367">
        <f>ROUND(E227*F227,4)</f>
        <v>0</v>
      </c>
      <c r="H227" s="368"/>
      <c r="I227" s="369">
        <f t="shared" si="11"/>
        <v>0</v>
      </c>
      <c r="J227" s="370"/>
      <c r="K227" s="371">
        <f t="shared" si="12"/>
        <v>0</v>
      </c>
      <c r="L227" s="372"/>
      <c r="M227" s="373" t="s">
        <v>359</v>
      </c>
      <c r="N227" s="373" t="s">
        <v>394</v>
      </c>
      <c r="O227" s="421" t="s">
        <v>413</v>
      </c>
      <c r="P227" s="375" t="s">
        <v>362</v>
      </c>
      <c r="Q227" s="404"/>
      <c r="R227" s="359"/>
      <c r="S227" s="377">
        <f>LEN(C227)</f>
        <v>68</v>
      </c>
      <c r="T227" s="359"/>
      <c r="U227" s="359"/>
      <c r="V227" s="359"/>
      <c r="W227" s="359"/>
      <c r="X227" s="359"/>
      <c r="Y227" s="360"/>
    </row>
    <row r="228" spans="1:25" s="418" customFormat="1" ht="12.95" customHeight="1">
      <c r="A228" s="435"/>
      <c r="B228" s="436"/>
      <c r="C228" s="436"/>
      <c r="D228" s="437"/>
      <c r="E228" s="438"/>
      <c r="F228" s="439"/>
      <c r="G228" s="440">
        <f>ROUND(E228*F228,4)</f>
        <v>0</v>
      </c>
      <c r="H228" s="441"/>
      <c r="I228" s="442">
        <f t="shared" si="11"/>
        <v>0</v>
      </c>
      <c r="J228" s="443"/>
      <c r="K228" s="444">
        <f t="shared" si="12"/>
        <v>0</v>
      </c>
      <c r="L228" s="413"/>
      <c r="M228" s="414"/>
      <c r="N228" s="415"/>
      <c r="O228" s="416"/>
      <c r="P228" s="417"/>
      <c r="R228" s="419"/>
      <c r="S228" s="419"/>
    </row>
    <row r="229" spans="1:25" s="360" customFormat="1" ht="12.95" customHeight="1">
      <c r="A229" s="380" t="s">
        <v>363</v>
      </c>
      <c r="B229" s="381" t="s">
        <v>414</v>
      </c>
      <c r="C229" s="381" t="s">
        <v>410</v>
      </c>
      <c r="D229" s="382"/>
      <c r="E229" s="383"/>
      <c r="F229" s="384"/>
      <c r="G229" s="429">
        <f>SUM(G227:G228)</f>
        <v>0</v>
      </c>
      <c r="H229" s="385"/>
      <c r="I229" s="430">
        <f>SUM(I227:I228)</f>
        <v>0</v>
      </c>
      <c r="J229" s="387"/>
      <c r="K229" s="431">
        <f>SUM(K227:K228)</f>
        <v>0</v>
      </c>
      <c r="L229" s="389"/>
      <c r="M229" s="390"/>
      <c r="N229" s="391"/>
      <c r="O229" s="392"/>
      <c r="P229" s="375"/>
      <c r="R229" s="393"/>
      <c r="S229" s="393"/>
    </row>
    <row r="230" spans="1:25" s="418" customFormat="1" ht="12.95" customHeight="1">
      <c r="A230" s="405"/>
      <c r="B230" s="406"/>
      <c r="C230" s="406"/>
      <c r="D230" s="407"/>
      <c r="E230" s="408"/>
      <c r="F230" s="409"/>
      <c r="G230" s="409"/>
      <c r="H230" s="410"/>
      <c r="I230" s="411"/>
      <c r="J230" s="412"/>
      <c r="K230" s="411"/>
      <c r="L230" s="413"/>
      <c r="M230" s="414"/>
      <c r="N230" s="415"/>
      <c r="O230" s="416"/>
      <c r="P230" s="417"/>
      <c r="R230" s="419"/>
      <c r="S230" s="419"/>
    </row>
    <row r="231" spans="1:25" s="359" customFormat="1">
      <c r="A231" s="345" t="s">
        <v>353</v>
      </c>
      <c r="B231" s="346" t="s">
        <v>415</v>
      </c>
      <c r="C231" s="346" t="s">
        <v>425</v>
      </c>
      <c r="D231" s="347"/>
      <c r="E231" s="348"/>
      <c r="F231" s="349"/>
      <c r="G231" s="350"/>
      <c r="H231" s="351"/>
      <c r="I231" s="352"/>
      <c r="J231" s="353"/>
      <c r="K231" s="354"/>
      <c r="L231" s="355"/>
      <c r="M231" s="356" t="s">
        <v>356</v>
      </c>
      <c r="N231" s="357"/>
      <c r="O231" s="358"/>
      <c r="P231" s="375"/>
      <c r="Y231" s="360"/>
    </row>
    <row r="232" spans="1:25" s="376" customFormat="1" ht="32.1" customHeight="1">
      <c r="A232" s="361">
        <v>28</v>
      </c>
      <c r="B232" s="362" t="s">
        <v>417</v>
      </c>
      <c r="C232" s="363" t="s">
        <v>418</v>
      </c>
      <c r="D232" s="364" t="s">
        <v>116</v>
      </c>
      <c r="E232" s="365">
        <v>88</v>
      </c>
      <c r="F232" s="366"/>
      <c r="G232" s="367">
        <f>ROUND(E232*F232,4)</f>
        <v>0</v>
      </c>
      <c r="H232" s="368"/>
      <c r="I232" s="369">
        <f t="shared" si="11"/>
        <v>0</v>
      </c>
      <c r="J232" s="370"/>
      <c r="K232" s="371">
        <f t="shared" si="12"/>
        <v>0</v>
      </c>
      <c r="L232" s="372"/>
      <c r="M232" s="373" t="s">
        <v>359</v>
      </c>
      <c r="N232" s="373" t="s">
        <v>187</v>
      </c>
      <c r="O232" s="432" t="s">
        <v>419</v>
      </c>
      <c r="P232" s="375" t="s">
        <v>362</v>
      </c>
      <c r="Q232" s="404"/>
      <c r="R232" s="359"/>
      <c r="S232" s="377">
        <f>LEN(C232)</f>
        <v>86</v>
      </c>
      <c r="T232" s="359"/>
      <c r="U232" s="359"/>
      <c r="V232" s="359"/>
      <c r="W232" s="359"/>
      <c r="X232" s="359"/>
      <c r="Y232" s="360"/>
    </row>
    <row r="233" spans="1:25" s="376" customFormat="1" ht="15" customHeight="1">
      <c r="A233" s="361">
        <v>29</v>
      </c>
      <c r="B233" s="362" t="s">
        <v>420</v>
      </c>
      <c r="C233" s="363" t="s">
        <v>421</v>
      </c>
      <c r="D233" s="364" t="s">
        <v>112</v>
      </c>
      <c r="E233" s="365">
        <v>49.28</v>
      </c>
      <c r="F233" s="366"/>
      <c r="G233" s="367">
        <f>ROUND(E233*F233,4)</f>
        <v>0</v>
      </c>
      <c r="H233" s="368"/>
      <c r="I233" s="369">
        <f t="shared" si="11"/>
        <v>0</v>
      </c>
      <c r="J233" s="370"/>
      <c r="K233" s="371">
        <f t="shared" si="12"/>
        <v>0</v>
      </c>
      <c r="L233" s="372"/>
      <c r="M233" s="373" t="s">
        <v>359</v>
      </c>
      <c r="N233" s="373" t="s">
        <v>187</v>
      </c>
      <c r="O233" s="403" t="s">
        <v>422</v>
      </c>
      <c r="P233" s="375" t="s">
        <v>362</v>
      </c>
      <c r="R233" s="359"/>
      <c r="S233" s="377"/>
      <c r="T233" s="359"/>
      <c r="Y233" s="378"/>
    </row>
    <row r="234" spans="1:25" s="360" customFormat="1" ht="12.95" customHeight="1">
      <c r="A234" s="422"/>
      <c r="B234" s="423"/>
      <c r="C234" s="423"/>
      <c r="D234" s="424"/>
      <c r="E234" s="425"/>
      <c r="F234" s="426"/>
      <c r="G234" s="367">
        <f>ROUND(E234*F234,4)</f>
        <v>0</v>
      </c>
      <c r="H234" s="427"/>
      <c r="I234" s="369">
        <f t="shared" si="11"/>
        <v>0</v>
      </c>
      <c r="J234" s="428"/>
      <c r="K234" s="371">
        <f t="shared" si="12"/>
        <v>0</v>
      </c>
      <c r="L234" s="389"/>
      <c r="M234" s="390"/>
      <c r="N234" s="391"/>
      <c r="O234" s="392"/>
      <c r="P234" s="375"/>
      <c r="R234" s="393"/>
      <c r="S234" s="393"/>
    </row>
    <row r="235" spans="1:25" s="419" customFormat="1" ht="12.95" customHeight="1">
      <c r="A235" s="380" t="s">
        <v>363</v>
      </c>
      <c r="B235" s="381" t="s">
        <v>423</v>
      </c>
      <c r="C235" s="381" t="s">
        <v>425</v>
      </c>
      <c r="D235" s="382"/>
      <c r="E235" s="383"/>
      <c r="F235" s="384"/>
      <c r="G235" s="384">
        <f>SUM(G232:G234)</f>
        <v>0</v>
      </c>
      <c r="H235" s="385"/>
      <c r="I235" s="386">
        <f>SUM(I232:I234)</f>
        <v>0</v>
      </c>
      <c r="J235" s="387"/>
      <c r="K235" s="388">
        <f>SUM(K232:K234)</f>
        <v>0</v>
      </c>
      <c r="L235" s="413"/>
      <c r="M235" s="414"/>
      <c r="N235" s="415"/>
      <c r="O235" s="416"/>
      <c r="P235" s="417"/>
    </row>
    <row r="236" spans="1:25" s="419" customFormat="1" ht="12.75" customHeight="1">
      <c r="A236" s="394"/>
      <c r="B236" s="395"/>
      <c r="C236" s="395"/>
      <c r="D236" s="396"/>
      <c r="E236" s="397"/>
      <c r="F236" s="398"/>
      <c r="G236" s="398"/>
      <c r="H236" s="399"/>
      <c r="I236" s="400"/>
      <c r="J236" s="401"/>
      <c r="K236" s="402"/>
      <c r="L236" s="413"/>
      <c r="M236" s="414"/>
      <c r="N236" s="415"/>
      <c r="O236" s="416"/>
      <c r="P236" s="417"/>
    </row>
    <row r="237" spans="1:25" s="419" customFormat="1" ht="12.95" customHeight="1">
      <c r="A237" s="394"/>
      <c r="B237" s="395"/>
      <c r="C237" s="433"/>
      <c r="D237" s="396"/>
      <c r="E237" s="397"/>
      <c r="F237" s="398"/>
      <c r="G237" s="398"/>
      <c r="H237" s="399"/>
      <c r="I237" s="400"/>
      <c r="J237" s="401"/>
      <c r="K237" s="402"/>
      <c r="L237" s="413"/>
      <c r="M237" s="414"/>
      <c r="N237" s="415"/>
      <c r="O237" s="416"/>
      <c r="P237" s="417"/>
    </row>
    <row r="238" spans="1:25" s="419" customFormat="1" ht="12" customHeight="1">
      <c r="A238" s="394"/>
      <c r="B238" s="395"/>
      <c r="D238" s="396"/>
      <c r="E238" s="397"/>
      <c r="F238" s="398"/>
      <c r="G238" s="398"/>
      <c r="H238" s="399"/>
      <c r="I238" s="400"/>
      <c r="J238" s="401"/>
      <c r="K238" s="402"/>
      <c r="L238" s="413"/>
      <c r="M238" s="414"/>
      <c r="N238" s="415"/>
      <c r="O238" s="416"/>
      <c r="P238" s="417"/>
    </row>
    <row r="239" spans="1:25" s="419" customFormat="1" ht="13.5" customHeight="1">
      <c r="A239" s="394"/>
      <c r="B239" s="395"/>
      <c r="C239" s="434" t="s">
        <v>426</v>
      </c>
      <c r="D239" s="396"/>
      <c r="E239" s="397"/>
      <c r="F239" s="398"/>
      <c r="G239" s="398"/>
      <c r="H239" s="399"/>
      <c r="I239" s="400"/>
      <c r="J239" s="401"/>
      <c r="K239" s="402"/>
      <c r="L239" s="413"/>
      <c r="M239" s="414"/>
      <c r="N239" s="415"/>
      <c r="O239" s="416"/>
      <c r="P239" s="417"/>
    </row>
    <row r="240" spans="1:25" s="359" customFormat="1">
      <c r="A240" s="345" t="s">
        <v>353</v>
      </c>
      <c r="B240" s="346" t="s">
        <v>354</v>
      </c>
      <c r="C240" s="346" t="s">
        <v>355</v>
      </c>
      <c r="D240" s="347"/>
      <c r="E240" s="348"/>
      <c r="F240" s="349"/>
      <c r="G240" s="350"/>
      <c r="H240" s="351"/>
      <c r="I240" s="352"/>
      <c r="J240" s="353"/>
      <c r="K240" s="354"/>
      <c r="L240" s="355"/>
      <c r="M240" s="356" t="s">
        <v>356</v>
      </c>
      <c r="N240" s="357"/>
      <c r="O240" s="358"/>
      <c r="P240" s="357"/>
      <c r="Y240" s="360"/>
    </row>
    <row r="241" spans="1:25" s="376" customFormat="1" ht="15" customHeight="1">
      <c r="A241" s="361">
        <v>30</v>
      </c>
      <c r="B241" s="362" t="s">
        <v>357</v>
      </c>
      <c r="C241" s="363" t="s">
        <v>358</v>
      </c>
      <c r="D241" s="364" t="s">
        <v>180</v>
      </c>
      <c r="E241" s="365">
        <v>309</v>
      </c>
      <c r="F241" s="366"/>
      <c r="G241" s="367">
        <f>ROUND(E241*F241,4)</f>
        <v>0</v>
      </c>
      <c r="H241" s="368"/>
      <c r="I241" s="369">
        <f t="shared" si="11"/>
        <v>0</v>
      </c>
      <c r="J241" s="370"/>
      <c r="K241" s="371">
        <f t="shared" si="12"/>
        <v>0</v>
      </c>
      <c r="L241" s="372"/>
      <c r="M241" s="373" t="s">
        <v>359</v>
      </c>
      <c r="N241" s="373" t="s">
        <v>360</v>
      </c>
      <c r="O241" s="374" t="s">
        <v>361</v>
      </c>
      <c r="P241" s="375" t="s">
        <v>362</v>
      </c>
      <c r="R241" s="359"/>
      <c r="S241" s="377">
        <f>LEN(C241)</f>
        <v>42</v>
      </c>
      <c r="T241" s="359"/>
      <c r="Y241" s="378"/>
    </row>
    <row r="242" spans="1:25" s="376" customFormat="1" ht="15" customHeight="1">
      <c r="A242" s="361">
        <v>31</v>
      </c>
      <c r="B242" s="362" t="s">
        <v>427</v>
      </c>
      <c r="C242" s="363" t="s">
        <v>428</v>
      </c>
      <c r="D242" s="364" t="s">
        <v>112</v>
      </c>
      <c r="E242" s="365">
        <v>18.54</v>
      </c>
      <c r="F242" s="366"/>
      <c r="G242" s="367">
        <f>ROUND(E242*F242,4)</f>
        <v>0</v>
      </c>
      <c r="H242" s="368"/>
      <c r="I242" s="369">
        <f t="shared" si="11"/>
        <v>0</v>
      </c>
      <c r="J242" s="370"/>
      <c r="K242" s="371">
        <f t="shared" si="12"/>
        <v>0</v>
      </c>
      <c r="L242" s="372"/>
      <c r="M242" s="373" t="s">
        <v>359</v>
      </c>
      <c r="N242" s="373" t="s">
        <v>360</v>
      </c>
      <c r="O242" s="403" t="s">
        <v>429</v>
      </c>
      <c r="P242" s="375" t="s">
        <v>362</v>
      </c>
      <c r="R242" s="359"/>
      <c r="S242" s="377">
        <f>LEN(C242)</f>
        <v>45</v>
      </c>
      <c r="T242" s="359"/>
      <c r="Y242" s="378"/>
    </row>
    <row r="243" spans="1:25" s="376" customFormat="1" ht="15" customHeight="1">
      <c r="A243" s="361"/>
      <c r="B243" s="362"/>
      <c r="C243" s="363"/>
      <c r="D243" s="364"/>
      <c r="E243" s="365"/>
      <c r="F243" s="366"/>
      <c r="G243" s="367"/>
      <c r="H243" s="368"/>
      <c r="I243" s="369">
        <f t="shared" si="11"/>
        <v>0</v>
      </c>
      <c r="J243" s="370"/>
      <c r="K243" s="371">
        <f t="shared" si="12"/>
        <v>0</v>
      </c>
      <c r="L243" s="372"/>
      <c r="M243" s="373"/>
      <c r="N243" s="373"/>
      <c r="O243" s="374"/>
      <c r="P243" s="375"/>
      <c r="R243" s="359"/>
      <c r="S243" s="377"/>
      <c r="T243" s="359"/>
      <c r="Y243" s="378"/>
    </row>
    <row r="244" spans="1:25" s="360" customFormat="1" ht="12.95" customHeight="1">
      <c r="A244" s="380" t="s">
        <v>363</v>
      </c>
      <c r="B244" s="381" t="s">
        <v>364</v>
      </c>
      <c r="C244" s="381" t="s">
        <v>355</v>
      </c>
      <c r="D244" s="382"/>
      <c r="E244" s="383"/>
      <c r="F244" s="384"/>
      <c r="G244" s="384">
        <f>SUM(G241:G243)</f>
        <v>0</v>
      </c>
      <c r="H244" s="385"/>
      <c r="I244" s="386">
        <f>SUM(I241:I243)</f>
        <v>0</v>
      </c>
      <c r="J244" s="387"/>
      <c r="K244" s="388">
        <f>SUM(K241:K243)</f>
        <v>0</v>
      </c>
      <c r="L244" s="389"/>
      <c r="M244" s="390"/>
      <c r="N244" s="391"/>
      <c r="O244" s="392"/>
      <c r="P244" s="393"/>
      <c r="R244" s="393"/>
      <c r="S244" s="393"/>
    </row>
    <row r="245" spans="1:25" s="360" customFormat="1" ht="12.95" customHeight="1">
      <c r="A245" s="394"/>
      <c r="B245" s="395"/>
      <c r="C245" s="395"/>
      <c r="D245" s="396"/>
      <c r="E245" s="397"/>
      <c r="F245" s="398"/>
      <c r="G245" s="398"/>
      <c r="H245" s="399"/>
      <c r="I245" s="400"/>
      <c r="J245" s="401"/>
      <c r="K245" s="402"/>
      <c r="L245" s="389"/>
      <c r="M245" s="390"/>
      <c r="N245" s="391"/>
      <c r="O245" s="392"/>
      <c r="P245" s="393"/>
      <c r="R245" s="393"/>
      <c r="S245" s="393"/>
    </row>
    <row r="246" spans="1:25" s="359" customFormat="1">
      <c r="A246" s="345" t="s">
        <v>353</v>
      </c>
      <c r="B246" s="346" t="s">
        <v>365</v>
      </c>
      <c r="C246" s="346" t="s">
        <v>366</v>
      </c>
      <c r="D246" s="347"/>
      <c r="E246" s="348"/>
      <c r="F246" s="349"/>
      <c r="G246" s="350"/>
      <c r="H246" s="351"/>
      <c r="I246" s="352"/>
      <c r="J246" s="353"/>
      <c r="K246" s="354"/>
      <c r="L246" s="355"/>
      <c r="M246" s="356" t="s">
        <v>356</v>
      </c>
      <c r="N246" s="357"/>
      <c r="O246" s="358"/>
      <c r="P246" s="357"/>
      <c r="Y246" s="360"/>
    </row>
    <row r="247" spans="1:25" s="376" customFormat="1" ht="15" customHeight="1">
      <c r="A247" s="361">
        <v>32</v>
      </c>
      <c r="B247" s="362" t="s">
        <v>367</v>
      </c>
      <c r="C247" s="363" t="s">
        <v>368</v>
      </c>
      <c r="D247" s="364" t="s">
        <v>112</v>
      </c>
      <c r="E247" s="365">
        <v>1.33</v>
      </c>
      <c r="F247" s="366"/>
      <c r="G247" s="367">
        <f>ROUND(E247*F247,4)</f>
        <v>0</v>
      </c>
      <c r="H247" s="368"/>
      <c r="I247" s="369">
        <f t="shared" si="11"/>
        <v>0</v>
      </c>
      <c r="J247" s="370"/>
      <c r="K247" s="371">
        <f t="shared" si="12"/>
        <v>0</v>
      </c>
      <c r="L247" s="372"/>
      <c r="M247" s="373" t="s">
        <v>359</v>
      </c>
      <c r="N247" s="373" t="s">
        <v>187</v>
      </c>
      <c r="O247" s="403" t="s">
        <v>369</v>
      </c>
      <c r="P247" s="375" t="s">
        <v>362</v>
      </c>
      <c r="R247" s="359"/>
      <c r="S247" s="377">
        <f>LEN(C247)</f>
        <v>52</v>
      </c>
      <c r="T247" s="359"/>
      <c r="Y247" s="378"/>
    </row>
    <row r="248" spans="1:25" s="376" customFormat="1" ht="15" customHeight="1">
      <c r="A248" s="361">
        <v>33</v>
      </c>
      <c r="B248" s="362" t="s">
        <v>370</v>
      </c>
      <c r="C248" s="363" t="s">
        <v>371</v>
      </c>
      <c r="D248" s="364" t="s">
        <v>180</v>
      </c>
      <c r="E248" s="365">
        <v>12.7</v>
      </c>
      <c r="F248" s="366"/>
      <c r="G248" s="367">
        <f>ROUND(E248*F248,4)</f>
        <v>0</v>
      </c>
      <c r="H248" s="368"/>
      <c r="I248" s="369">
        <f t="shared" si="11"/>
        <v>0</v>
      </c>
      <c r="J248" s="370"/>
      <c r="K248" s="371">
        <f t="shared" si="12"/>
        <v>0</v>
      </c>
      <c r="L248" s="372"/>
      <c r="M248" s="373" t="s">
        <v>359</v>
      </c>
      <c r="N248" s="373" t="s">
        <v>187</v>
      </c>
      <c r="O248" s="403" t="s">
        <v>372</v>
      </c>
      <c r="P248" s="375" t="s">
        <v>362</v>
      </c>
      <c r="Q248" s="404"/>
      <c r="R248" s="359"/>
      <c r="S248" s="377">
        <f>LEN(C248)</f>
        <v>37</v>
      </c>
      <c r="T248" s="359"/>
      <c r="U248" s="359"/>
      <c r="V248" s="359"/>
      <c r="W248" s="359"/>
      <c r="X248" s="359"/>
      <c r="Y248" s="360"/>
    </row>
    <row r="249" spans="1:25" s="360" customFormat="1" ht="12.95" customHeight="1">
      <c r="A249" s="394"/>
      <c r="B249" s="395"/>
      <c r="C249" s="395"/>
      <c r="D249" s="396"/>
      <c r="E249" s="397"/>
      <c r="F249" s="398"/>
      <c r="G249" s="367">
        <f>ROUND(E249*F249,4)</f>
        <v>0</v>
      </c>
      <c r="H249" s="399"/>
      <c r="I249" s="369">
        <f t="shared" si="11"/>
        <v>0</v>
      </c>
      <c r="J249" s="401"/>
      <c r="K249" s="371">
        <f t="shared" si="12"/>
        <v>0</v>
      </c>
      <c r="L249" s="389"/>
      <c r="M249" s="390"/>
      <c r="N249" s="391"/>
      <c r="O249" s="392"/>
      <c r="P249" s="393"/>
      <c r="R249" s="393"/>
      <c r="S249" s="393"/>
    </row>
    <row r="250" spans="1:25" s="360" customFormat="1" ht="12.95" customHeight="1">
      <c r="A250" s="380" t="s">
        <v>363</v>
      </c>
      <c r="B250" s="381" t="s">
        <v>373</v>
      </c>
      <c r="C250" s="381" t="s">
        <v>366</v>
      </c>
      <c r="D250" s="382"/>
      <c r="E250" s="383"/>
      <c r="F250" s="384"/>
      <c r="G250" s="384">
        <f>SUM(G247:G249)</f>
        <v>0</v>
      </c>
      <c r="H250" s="385"/>
      <c r="I250" s="386">
        <f>SUM(I247:I249)</f>
        <v>0</v>
      </c>
      <c r="J250" s="387"/>
      <c r="K250" s="388">
        <f>SUM(K247:K249)</f>
        <v>0</v>
      </c>
      <c r="L250" s="389"/>
      <c r="M250" s="390"/>
      <c r="N250" s="391"/>
      <c r="O250" s="392"/>
      <c r="P250" s="393"/>
      <c r="R250" s="393"/>
      <c r="S250" s="393"/>
    </row>
    <row r="251" spans="1:25" s="360" customFormat="1" ht="12.75" customHeight="1">
      <c r="A251" s="394"/>
      <c r="B251" s="395"/>
      <c r="C251" s="395"/>
      <c r="D251" s="396"/>
      <c r="E251" s="397"/>
      <c r="F251" s="398"/>
      <c r="G251" s="398"/>
      <c r="H251" s="399"/>
      <c r="I251" s="400"/>
      <c r="J251" s="401"/>
      <c r="K251" s="402"/>
      <c r="L251" s="389"/>
      <c r="M251" s="390"/>
      <c r="N251" s="391"/>
      <c r="O251" s="392"/>
      <c r="P251" s="393"/>
      <c r="R251" s="393"/>
      <c r="S251" s="393"/>
    </row>
    <row r="252" spans="1:25" s="359" customFormat="1">
      <c r="A252" s="345" t="s">
        <v>353</v>
      </c>
      <c r="B252" s="346" t="s">
        <v>374</v>
      </c>
      <c r="C252" s="346" t="s">
        <v>375</v>
      </c>
      <c r="D252" s="347"/>
      <c r="E252" s="348"/>
      <c r="F252" s="349"/>
      <c r="G252" s="350"/>
      <c r="H252" s="351"/>
      <c r="I252" s="352"/>
      <c r="J252" s="353"/>
      <c r="K252" s="354"/>
      <c r="L252" s="355"/>
      <c r="M252" s="356" t="s">
        <v>356</v>
      </c>
      <c r="N252" s="357"/>
      <c r="O252" s="358"/>
      <c r="P252" s="357"/>
      <c r="Y252" s="360"/>
    </row>
    <row r="253" spans="1:25" s="376" customFormat="1" ht="20.25" customHeight="1">
      <c r="A253" s="361">
        <v>34</v>
      </c>
      <c r="B253" s="362" t="s">
        <v>376</v>
      </c>
      <c r="C253" s="363" t="s">
        <v>377</v>
      </c>
      <c r="D253" s="364" t="s">
        <v>180</v>
      </c>
      <c r="E253" s="365">
        <v>218.875</v>
      </c>
      <c r="F253" s="366"/>
      <c r="G253" s="367">
        <f t="shared" ref="G253:G258" si="13">ROUND(E253*F253,4)</f>
        <v>0</v>
      </c>
      <c r="H253" s="368"/>
      <c r="I253" s="369">
        <f t="shared" si="11"/>
        <v>0</v>
      </c>
      <c r="J253" s="370"/>
      <c r="K253" s="371">
        <f t="shared" si="12"/>
        <v>0</v>
      </c>
      <c r="L253" s="372"/>
      <c r="M253" s="373" t="s">
        <v>359</v>
      </c>
      <c r="N253" s="373" t="s">
        <v>360</v>
      </c>
      <c r="O253" s="374" t="s">
        <v>378</v>
      </c>
      <c r="P253" s="375" t="s">
        <v>362</v>
      </c>
      <c r="R253" s="359"/>
      <c r="S253" s="377"/>
      <c r="T253" s="359"/>
      <c r="Y253" s="378"/>
    </row>
    <row r="254" spans="1:25" s="376" customFormat="1" ht="30" customHeight="1">
      <c r="A254" s="361">
        <v>35</v>
      </c>
      <c r="B254" s="362" t="s">
        <v>379</v>
      </c>
      <c r="C254" s="363" t="s">
        <v>380</v>
      </c>
      <c r="D254" s="364" t="s">
        <v>180</v>
      </c>
      <c r="E254" s="365">
        <v>218.875</v>
      </c>
      <c r="F254" s="366"/>
      <c r="G254" s="367">
        <f t="shared" si="13"/>
        <v>0</v>
      </c>
      <c r="H254" s="368"/>
      <c r="I254" s="369">
        <f t="shared" si="11"/>
        <v>0</v>
      </c>
      <c r="J254" s="370"/>
      <c r="K254" s="371">
        <f t="shared" si="12"/>
        <v>0</v>
      </c>
      <c r="L254" s="372"/>
      <c r="M254" s="373" t="s">
        <v>359</v>
      </c>
      <c r="N254" s="373" t="s">
        <v>360</v>
      </c>
      <c r="O254" s="374" t="s">
        <v>378</v>
      </c>
      <c r="P254" s="375" t="s">
        <v>362</v>
      </c>
      <c r="R254" s="359"/>
      <c r="S254" s="377"/>
      <c r="T254" s="359"/>
      <c r="Y254" s="378"/>
    </row>
    <row r="255" spans="1:25" s="376" customFormat="1" ht="15" customHeight="1">
      <c r="A255" s="361">
        <v>36</v>
      </c>
      <c r="B255" s="362" t="s">
        <v>381</v>
      </c>
      <c r="C255" s="363" t="s">
        <v>382</v>
      </c>
      <c r="D255" s="364" t="s">
        <v>180</v>
      </c>
      <c r="E255" s="365">
        <v>218.875</v>
      </c>
      <c r="F255" s="366"/>
      <c r="G255" s="367">
        <f t="shared" si="13"/>
        <v>0</v>
      </c>
      <c r="H255" s="368"/>
      <c r="I255" s="369">
        <f t="shared" si="11"/>
        <v>0</v>
      </c>
      <c r="J255" s="370"/>
      <c r="K255" s="371">
        <f t="shared" si="12"/>
        <v>0</v>
      </c>
      <c r="L255" s="372"/>
      <c r="M255" s="373" t="s">
        <v>359</v>
      </c>
      <c r="N255" s="373" t="s">
        <v>360</v>
      </c>
      <c r="O255" s="374" t="s">
        <v>383</v>
      </c>
      <c r="P255" s="375" t="s">
        <v>362</v>
      </c>
      <c r="Q255" s="404"/>
      <c r="R255" s="359"/>
      <c r="S255" s="377"/>
      <c r="T255" s="359"/>
      <c r="U255" s="359"/>
      <c r="V255" s="359"/>
      <c r="W255" s="359"/>
      <c r="X255" s="359"/>
      <c r="Y255" s="360"/>
    </row>
    <row r="256" spans="1:25" s="376" customFormat="1" ht="15" customHeight="1">
      <c r="A256" s="361">
        <v>37</v>
      </c>
      <c r="B256" s="362" t="s">
        <v>384</v>
      </c>
      <c r="C256" s="363" t="s">
        <v>385</v>
      </c>
      <c r="D256" s="364" t="s">
        <v>180</v>
      </c>
      <c r="E256" s="365">
        <v>218.875</v>
      </c>
      <c r="F256" s="366"/>
      <c r="G256" s="367">
        <f t="shared" si="13"/>
        <v>0</v>
      </c>
      <c r="H256" s="368"/>
      <c r="I256" s="369">
        <f t="shared" si="11"/>
        <v>0</v>
      </c>
      <c r="J256" s="370"/>
      <c r="K256" s="371">
        <f t="shared" si="12"/>
        <v>0</v>
      </c>
      <c r="L256" s="372"/>
      <c r="M256" s="373" t="s">
        <v>359</v>
      </c>
      <c r="N256" s="373" t="s">
        <v>360</v>
      </c>
      <c r="O256" s="374" t="s">
        <v>386</v>
      </c>
      <c r="P256" s="375" t="s">
        <v>362</v>
      </c>
      <c r="Q256" s="404"/>
      <c r="R256" s="359"/>
      <c r="S256" s="377"/>
      <c r="T256" s="359"/>
      <c r="U256" s="359"/>
      <c r="V256" s="359"/>
      <c r="W256" s="359"/>
      <c r="X256" s="359"/>
      <c r="Y256" s="360"/>
    </row>
    <row r="257" spans="1:25" s="376" customFormat="1" ht="15" customHeight="1">
      <c r="A257" s="361">
        <v>38</v>
      </c>
      <c r="B257" s="362" t="s">
        <v>387</v>
      </c>
      <c r="C257" s="363" t="s">
        <v>388</v>
      </c>
      <c r="D257" s="364" t="s">
        <v>180</v>
      </c>
      <c r="E257" s="365">
        <v>218.875</v>
      </c>
      <c r="F257" s="366"/>
      <c r="G257" s="367">
        <f t="shared" si="13"/>
        <v>0</v>
      </c>
      <c r="H257" s="368"/>
      <c r="I257" s="369">
        <f t="shared" si="11"/>
        <v>0</v>
      </c>
      <c r="J257" s="370"/>
      <c r="K257" s="371">
        <f t="shared" si="12"/>
        <v>0</v>
      </c>
      <c r="L257" s="372"/>
      <c r="M257" s="373" t="s">
        <v>359</v>
      </c>
      <c r="N257" s="373" t="s">
        <v>360</v>
      </c>
      <c r="O257" s="374" t="s">
        <v>386</v>
      </c>
      <c r="P257" s="375" t="s">
        <v>362</v>
      </c>
      <c r="Q257" s="404"/>
      <c r="R257" s="359"/>
      <c r="S257" s="377"/>
      <c r="T257" s="359"/>
      <c r="U257" s="359"/>
      <c r="V257" s="359"/>
      <c r="W257" s="359"/>
      <c r="X257" s="359"/>
      <c r="Y257" s="360"/>
    </row>
    <row r="258" spans="1:25" s="376" customFormat="1" ht="15" customHeight="1">
      <c r="A258" s="361"/>
      <c r="B258" s="362"/>
      <c r="C258" s="363"/>
      <c r="D258" s="364"/>
      <c r="E258" s="365"/>
      <c r="F258" s="366"/>
      <c r="G258" s="367">
        <f t="shared" si="13"/>
        <v>0</v>
      </c>
      <c r="H258" s="368"/>
      <c r="I258" s="369">
        <f t="shared" si="11"/>
        <v>0</v>
      </c>
      <c r="J258" s="370"/>
      <c r="K258" s="371">
        <f t="shared" si="12"/>
        <v>0</v>
      </c>
      <c r="L258" s="372"/>
      <c r="M258" s="373"/>
      <c r="N258" s="373"/>
      <c r="O258" s="374"/>
      <c r="P258" s="375"/>
      <c r="Q258" s="404"/>
      <c r="R258" s="359"/>
      <c r="S258" s="377"/>
      <c r="T258" s="359"/>
      <c r="U258" s="359"/>
      <c r="V258" s="359"/>
      <c r="W258" s="359"/>
      <c r="X258" s="359"/>
      <c r="Y258" s="360"/>
    </row>
    <row r="259" spans="1:25" s="360" customFormat="1" ht="12.95" customHeight="1">
      <c r="A259" s="380" t="s">
        <v>363</v>
      </c>
      <c r="B259" s="381" t="s">
        <v>389</v>
      </c>
      <c r="C259" s="381" t="s">
        <v>375</v>
      </c>
      <c r="D259" s="382"/>
      <c r="E259" s="383"/>
      <c r="F259" s="384"/>
      <c r="G259" s="384">
        <f>SUM(G253:G258)</f>
        <v>0</v>
      </c>
      <c r="H259" s="385"/>
      <c r="I259" s="386">
        <f>SUM(I253:I258)</f>
        <v>0</v>
      </c>
      <c r="J259" s="387"/>
      <c r="K259" s="388">
        <f>SUM(K253:K258)</f>
        <v>0</v>
      </c>
      <c r="L259" s="389"/>
      <c r="M259" s="390"/>
      <c r="N259" s="391"/>
      <c r="O259" s="392"/>
      <c r="P259" s="375"/>
      <c r="R259" s="393"/>
      <c r="S259" s="393"/>
    </row>
    <row r="260" spans="1:25" s="418" customFormat="1" ht="12.95" customHeight="1">
      <c r="A260" s="405"/>
      <c r="B260" s="406"/>
      <c r="C260" s="406"/>
      <c r="D260" s="407"/>
      <c r="E260" s="408"/>
      <c r="F260" s="409"/>
      <c r="G260" s="409"/>
      <c r="H260" s="410"/>
      <c r="I260" s="411"/>
      <c r="J260" s="412"/>
      <c r="K260" s="411"/>
      <c r="L260" s="413"/>
      <c r="M260" s="414"/>
      <c r="N260" s="415"/>
      <c r="O260" s="416"/>
      <c r="P260" s="417"/>
      <c r="R260" s="419"/>
      <c r="S260" s="419"/>
    </row>
    <row r="261" spans="1:25" s="359" customFormat="1">
      <c r="A261" s="345" t="s">
        <v>353</v>
      </c>
      <c r="B261" s="346" t="s">
        <v>390</v>
      </c>
      <c r="C261" s="346" t="s">
        <v>391</v>
      </c>
      <c r="D261" s="347"/>
      <c r="E261" s="348"/>
      <c r="F261" s="349"/>
      <c r="G261" s="350"/>
      <c r="H261" s="351"/>
      <c r="I261" s="352"/>
      <c r="J261" s="353"/>
      <c r="K261" s="354"/>
      <c r="L261" s="355"/>
      <c r="M261" s="356" t="s">
        <v>356</v>
      </c>
      <c r="N261" s="357"/>
      <c r="O261" s="358"/>
      <c r="P261" s="357"/>
      <c r="Y261" s="360"/>
    </row>
    <row r="262" spans="1:25" s="376" customFormat="1" ht="15" customHeight="1">
      <c r="A262" s="361">
        <v>39</v>
      </c>
      <c r="B262" s="362" t="s">
        <v>392</v>
      </c>
      <c r="C262" s="363" t="s">
        <v>393</v>
      </c>
      <c r="D262" s="364" t="s">
        <v>109</v>
      </c>
      <c r="E262" s="365">
        <v>11.845000000000001</v>
      </c>
      <c r="F262" s="366"/>
      <c r="G262" s="367">
        <f>ROUND(E262*F262,4)</f>
        <v>0</v>
      </c>
      <c r="H262" s="368"/>
      <c r="I262" s="369">
        <f t="shared" si="11"/>
        <v>0</v>
      </c>
      <c r="J262" s="370"/>
      <c r="K262" s="371">
        <f t="shared" si="12"/>
        <v>0</v>
      </c>
      <c r="L262" s="372"/>
      <c r="M262" s="373" t="s">
        <v>359</v>
      </c>
      <c r="N262" s="373" t="s">
        <v>394</v>
      </c>
      <c r="O262" s="374" t="s">
        <v>395</v>
      </c>
      <c r="P262" s="375" t="s">
        <v>362</v>
      </c>
      <c r="Q262" s="420"/>
      <c r="R262" s="359"/>
      <c r="S262" s="377">
        <f>LEN(C262)</f>
        <v>45</v>
      </c>
      <c r="T262" s="359"/>
      <c r="U262" s="359"/>
      <c r="V262" s="359"/>
      <c r="W262" s="359"/>
      <c r="X262" s="359"/>
      <c r="Y262" s="360"/>
    </row>
    <row r="263" spans="1:25" s="376" customFormat="1" ht="25.5" customHeight="1">
      <c r="A263" s="361">
        <v>40</v>
      </c>
      <c r="B263" s="362" t="s">
        <v>396</v>
      </c>
      <c r="C263" s="363" t="s">
        <v>397</v>
      </c>
      <c r="D263" s="364" t="s">
        <v>112</v>
      </c>
      <c r="E263" s="365">
        <v>11.845000000000001</v>
      </c>
      <c r="F263" s="366"/>
      <c r="G263" s="367">
        <f>ROUND(E263*F263,4)</f>
        <v>0</v>
      </c>
      <c r="H263" s="368"/>
      <c r="I263" s="369">
        <f t="shared" si="11"/>
        <v>0</v>
      </c>
      <c r="J263" s="370"/>
      <c r="K263" s="371">
        <f t="shared" si="12"/>
        <v>0</v>
      </c>
      <c r="L263" s="372"/>
      <c r="M263" s="373" t="s">
        <v>359</v>
      </c>
      <c r="N263" s="373" t="s">
        <v>187</v>
      </c>
      <c r="O263" s="403" t="s">
        <v>398</v>
      </c>
      <c r="P263" s="375" t="s">
        <v>362</v>
      </c>
      <c r="R263" s="359"/>
      <c r="S263" s="377">
        <f>LEN(C263)</f>
        <v>59</v>
      </c>
      <c r="T263" s="359"/>
      <c r="Y263" s="378"/>
    </row>
    <row r="264" spans="1:25" s="376" customFormat="1" ht="15" customHeight="1">
      <c r="A264" s="361">
        <v>41</v>
      </c>
      <c r="B264" s="362" t="s">
        <v>399</v>
      </c>
      <c r="C264" s="363" t="s">
        <v>400</v>
      </c>
      <c r="D264" s="364" t="s">
        <v>41</v>
      </c>
      <c r="E264" s="365">
        <v>103</v>
      </c>
      <c r="F264" s="366"/>
      <c r="G264" s="367">
        <f>ROUND(E264*F264,4)</f>
        <v>0</v>
      </c>
      <c r="H264" s="368"/>
      <c r="I264" s="369">
        <f t="shared" si="11"/>
        <v>0</v>
      </c>
      <c r="J264" s="370"/>
      <c r="K264" s="371">
        <f t="shared" si="12"/>
        <v>0</v>
      </c>
      <c r="L264" s="372"/>
      <c r="M264" s="373" t="s">
        <v>359</v>
      </c>
      <c r="N264" s="373" t="s">
        <v>187</v>
      </c>
      <c r="O264" s="403" t="s">
        <v>401</v>
      </c>
      <c r="P264" s="375" t="s">
        <v>362</v>
      </c>
      <c r="Q264" s="404"/>
      <c r="R264" s="359"/>
      <c r="S264" s="377">
        <f>LEN(C264)</f>
        <v>44</v>
      </c>
      <c r="T264" s="359"/>
      <c r="U264" s="359"/>
      <c r="V264" s="359"/>
      <c r="W264" s="359"/>
      <c r="X264" s="359"/>
      <c r="Y264" s="360"/>
    </row>
    <row r="265" spans="1:25" s="376" customFormat="1" ht="15" customHeight="1">
      <c r="A265" s="361"/>
      <c r="B265" s="362"/>
      <c r="C265" s="363"/>
      <c r="D265" s="364"/>
      <c r="E265" s="365"/>
      <c r="F265" s="366"/>
      <c r="G265" s="367">
        <f>ROUND(E265*F265,4)</f>
        <v>0</v>
      </c>
      <c r="H265" s="368"/>
      <c r="I265" s="369">
        <f t="shared" si="11"/>
        <v>0</v>
      </c>
      <c r="J265" s="370"/>
      <c r="K265" s="371">
        <f t="shared" si="12"/>
        <v>0</v>
      </c>
      <c r="L265" s="372"/>
      <c r="M265" s="373"/>
      <c r="N265" s="373"/>
      <c r="O265" s="403"/>
      <c r="P265" s="375"/>
      <c r="Q265" s="404"/>
      <c r="R265" s="359"/>
      <c r="S265" s="377"/>
      <c r="T265" s="359"/>
      <c r="U265" s="359"/>
      <c r="V265" s="359"/>
      <c r="W265" s="359"/>
      <c r="X265" s="359"/>
      <c r="Y265" s="360"/>
    </row>
    <row r="266" spans="1:25" s="360" customFormat="1" ht="12.95" customHeight="1">
      <c r="A266" s="380" t="s">
        <v>363</v>
      </c>
      <c r="B266" s="381" t="s">
        <v>402</v>
      </c>
      <c r="C266" s="381" t="s">
        <v>391</v>
      </c>
      <c r="D266" s="382"/>
      <c r="E266" s="383"/>
      <c r="F266" s="384"/>
      <c r="G266" s="384">
        <f>SUM(G262:G265)</f>
        <v>0</v>
      </c>
      <c r="H266" s="385"/>
      <c r="I266" s="386">
        <f>SUM(I262:I265)</f>
        <v>0</v>
      </c>
      <c r="J266" s="387"/>
      <c r="K266" s="388">
        <f>SUM(K262:K265)</f>
        <v>0</v>
      </c>
      <c r="L266" s="389"/>
      <c r="M266" s="390"/>
      <c r="N266" s="391"/>
      <c r="O266" s="392"/>
      <c r="P266" s="375"/>
      <c r="R266" s="393"/>
      <c r="S266" s="393"/>
    </row>
    <row r="267" spans="1:25" s="418" customFormat="1" ht="12.95" customHeight="1">
      <c r="A267" s="405"/>
      <c r="B267" s="406"/>
      <c r="C267" s="406"/>
      <c r="D267" s="407"/>
      <c r="E267" s="408"/>
      <c r="F267" s="409"/>
      <c r="G267" s="409"/>
      <c r="H267" s="410"/>
      <c r="I267" s="411"/>
      <c r="J267" s="412"/>
      <c r="K267" s="411"/>
      <c r="L267" s="413"/>
      <c r="M267" s="414"/>
      <c r="N267" s="415"/>
      <c r="O267" s="416"/>
      <c r="P267" s="417"/>
      <c r="R267" s="419"/>
      <c r="S267" s="419"/>
    </row>
    <row r="268" spans="1:25" s="359" customFormat="1">
      <c r="A268" s="345" t="s">
        <v>353</v>
      </c>
      <c r="B268" s="346" t="s">
        <v>409</v>
      </c>
      <c r="C268" s="346" t="s">
        <v>410</v>
      </c>
      <c r="D268" s="347"/>
      <c r="E268" s="348"/>
      <c r="F268" s="349"/>
      <c r="G268" s="350"/>
      <c r="H268" s="351"/>
      <c r="I268" s="352"/>
      <c r="J268" s="353"/>
      <c r="K268" s="354"/>
      <c r="L268" s="355"/>
      <c r="M268" s="356" t="s">
        <v>356</v>
      </c>
      <c r="N268" s="357"/>
      <c r="O268" s="358"/>
      <c r="P268" s="375"/>
      <c r="Y268" s="360"/>
    </row>
    <row r="269" spans="1:25" s="376" customFormat="1" ht="15" customHeight="1">
      <c r="A269" s="361">
        <v>42</v>
      </c>
      <c r="B269" s="362" t="s">
        <v>430</v>
      </c>
      <c r="C269" s="363" t="s">
        <v>431</v>
      </c>
      <c r="D269" s="364" t="s">
        <v>116</v>
      </c>
      <c r="E269" s="365">
        <v>103</v>
      </c>
      <c r="F269" s="366"/>
      <c r="G269" s="367">
        <f>ROUND(E269*F269,4)</f>
        <v>0</v>
      </c>
      <c r="H269" s="368"/>
      <c r="I269" s="369">
        <f t="shared" si="11"/>
        <v>0</v>
      </c>
      <c r="J269" s="370"/>
      <c r="K269" s="371">
        <f t="shared" si="12"/>
        <v>0</v>
      </c>
      <c r="L269" s="372"/>
      <c r="M269" s="373" t="s">
        <v>359</v>
      </c>
      <c r="N269" s="373" t="s">
        <v>360</v>
      </c>
      <c r="O269" s="403" t="s">
        <v>432</v>
      </c>
      <c r="P269" s="375" t="s">
        <v>362</v>
      </c>
      <c r="R269" s="359"/>
      <c r="S269" s="377">
        <f>LEN(C269)</f>
        <v>40</v>
      </c>
      <c r="Y269" s="378"/>
    </row>
    <row r="270" spans="1:25" s="376" customFormat="1" ht="22.5" customHeight="1">
      <c r="A270" s="361">
        <v>43</v>
      </c>
      <c r="B270" s="362" t="s">
        <v>411</v>
      </c>
      <c r="C270" s="363" t="s">
        <v>412</v>
      </c>
      <c r="D270" s="364" t="s">
        <v>116</v>
      </c>
      <c r="E270" s="365">
        <v>120.32</v>
      </c>
      <c r="F270" s="366"/>
      <c r="G270" s="367">
        <f>ROUND(E270*F270,4)</f>
        <v>0</v>
      </c>
      <c r="H270" s="368"/>
      <c r="I270" s="369">
        <f t="shared" si="11"/>
        <v>0</v>
      </c>
      <c r="J270" s="370"/>
      <c r="K270" s="371">
        <f t="shared" si="12"/>
        <v>0</v>
      </c>
      <c r="L270" s="372"/>
      <c r="M270" s="373" t="s">
        <v>359</v>
      </c>
      <c r="N270" s="373" t="s">
        <v>394</v>
      </c>
      <c r="O270" s="421" t="s">
        <v>413</v>
      </c>
      <c r="P270" s="375" t="s">
        <v>362</v>
      </c>
      <c r="Q270" s="404"/>
      <c r="R270" s="359"/>
      <c r="S270" s="377">
        <f>LEN(C270)</f>
        <v>68</v>
      </c>
      <c r="T270" s="359"/>
      <c r="U270" s="359"/>
      <c r="V270" s="359"/>
      <c r="W270" s="359"/>
      <c r="X270" s="359"/>
      <c r="Y270" s="360"/>
    </row>
    <row r="271" spans="1:25" s="418" customFormat="1" ht="12.95" customHeight="1">
      <c r="A271" s="435"/>
      <c r="B271" s="436"/>
      <c r="C271" s="436"/>
      <c r="D271" s="437"/>
      <c r="E271" s="438"/>
      <c r="F271" s="439"/>
      <c r="G271" s="367">
        <f>ROUND(E271*F271,4)</f>
        <v>0</v>
      </c>
      <c r="H271" s="441"/>
      <c r="I271" s="369">
        <f t="shared" si="11"/>
        <v>0</v>
      </c>
      <c r="J271" s="443"/>
      <c r="K271" s="371">
        <f t="shared" si="12"/>
        <v>0</v>
      </c>
      <c r="L271" s="413"/>
      <c r="M271" s="414"/>
      <c r="N271" s="415"/>
      <c r="O271" s="416"/>
      <c r="P271" s="417"/>
      <c r="R271" s="419"/>
      <c r="S271" s="419"/>
    </row>
    <row r="272" spans="1:25" s="360" customFormat="1" ht="12.95" customHeight="1">
      <c r="A272" s="380" t="s">
        <v>363</v>
      </c>
      <c r="B272" s="381" t="s">
        <v>414</v>
      </c>
      <c r="C272" s="381" t="s">
        <v>410</v>
      </c>
      <c r="D272" s="382"/>
      <c r="E272" s="383"/>
      <c r="F272" s="384"/>
      <c r="G272" s="429">
        <f>SUM(G269:G271)</f>
        <v>0</v>
      </c>
      <c r="H272" s="385"/>
      <c r="I272" s="430">
        <f>SUM(I269:I271)</f>
        <v>0</v>
      </c>
      <c r="J272" s="387"/>
      <c r="K272" s="431">
        <f>SUM(K269:K271)</f>
        <v>0</v>
      </c>
      <c r="L272" s="389"/>
      <c r="M272" s="390"/>
      <c r="N272" s="391"/>
      <c r="O272" s="392"/>
      <c r="P272" s="375"/>
      <c r="R272" s="393"/>
      <c r="S272" s="393"/>
    </row>
    <row r="273" spans="1:25" s="418" customFormat="1" ht="12.95" customHeight="1">
      <c r="A273" s="405"/>
      <c r="B273" s="406"/>
      <c r="C273" s="406"/>
      <c r="D273" s="407"/>
      <c r="E273" s="408"/>
      <c r="F273" s="409"/>
      <c r="G273" s="409"/>
      <c r="H273" s="410"/>
      <c r="I273" s="411"/>
      <c r="J273" s="412"/>
      <c r="K273" s="411"/>
      <c r="L273" s="413"/>
      <c r="M273" s="414"/>
      <c r="N273" s="415"/>
      <c r="O273" s="416"/>
      <c r="P273" s="417"/>
      <c r="R273" s="419"/>
      <c r="S273" s="419"/>
    </row>
    <row r="274" spans="1:25" s="359" customFormat="1">
      <c r="A274" s="345" t="s">
        <v>353</v>
      </c>
      <c r="B274" s="346" t="s">
        <v>415</v>
      </c>
      <c r="C274" s="346" t="s">
        <v>425</v>
      </c>
      <c r="D274" s="347"/>
      <c r="E274" s="348"/>
      <c r="F274" s="349"/>
      <c r="G274" s="350"/>
      <c r="H274" s="351"/>
      <c r="I274" s="352"/>
      <c r="J274" s="353"/>
      <c r="K274" s="354"/>
      <c r="L274" s="355"/>
      <c r="M274" s="356" t="s">
        <v>356</v>
      </c>
      <c r="N274" s="357"/>
      <c r="O274" s="358"/>
      <c r="P274" s="375"/>
      <c r="Y274" s="360"/>
    </row>
    <row r="275" spans="1:25" s="376" customFormat="1" ht="32.1" customHeight="1">
      <c r="A275" s="361">
        <v>44</v>
      </c>
      <c r="B275" s="362" t="s">
        <v>433</v>
      </c>
      <c r="C275" s="363" t="s">
        <v>434</v>
      </c>
      <c r="D275" s="364" t="s">
        <v>116</v>
      </c>
      <c r="E275" s="365">
        <v>6</v>
      </c>
      <c r="F275" s="366"/>
      <c r="G275" s="367">
        <f>ROUND(E275*F275,4)</f>
        <v>0</v>
      </c>
      <c r="H275" s="368"/>
      <c r="I275" s="369">
        <f t="shared" si="11"/>
        <v>0</v>
      </c>
      <c r="J275" s="370"/>
      <c r="K275" s="371">
        <f t="shared" si="12"/>
        <v>0</v>
      </c>
      <c r="L275" s="372"/>
      <c r="M275" s="373" t="s">
        <v>359</v>
      </c>
      <c r="N275" s="373" t="s">
        <v>187</v>
      </c>
      <c r="O275" s="432" t="s">
        <v>435</v>
      </c>
      <c r="P275" s="375" t="s">
        <v>362</v>
      </c>
      <c r="Q275" s="404"/>
      <c r="R275" s="359"/>
      <c r="S275" s="377">
        <f>LEN(C275)</f>
        <v>89</v>
      </c>
      <c r="T275" s="359"/>
      <c r="U275" s="359"/>
      <c r="V275" s="359"/>
      <c r="W275" s="359"/>
      <c r="X275" s="359"/>
      <c r="Y275" s="360"/>
    </row>
    <row r="276" spans="1:25" s="376" customFormat="1" ht="32.1" customHeight="1">
      <c r="A276" s="361"/>
      <c r="B276" s="362" t="s">
        <v>436</v>
      </c>
      <c r="C276" s="363" t="s">
        <v>437</v>
      </c>
      <c r="D276" s="364" t="s">
        <v>116</v>
      </c>
      <c r="E276" s="365">
        <v>97</v>
      </c>
      <c r="F276" s="366"/>
      <c r="G276" s="367">
        <f>ROUND(E276*F276,4)</f>
        <v>0</v>
      </c>
      <c r="H276" s="368"/>
      <c r="I276" s="369">
        <f t="shared" si="11"/>
        <v>0</v>
      </c>
      <c r="J276" s="370"/>
      <c r="K276" s="371">
        <f t="shared" si="12"/>
        <v>0</v>
      </c>
      <c r="L276" s="372"/>
      <c r="M276" s="373" t="s">
        <v>359</v>
      </c>
      <c r="N276" s="373" t="s">
        <v>187</v>
      </c>
      <c r="O276" s="432" t="s">
        <v>438</v>
      </c>
      <c r="P276" s="375" t="s">
        <v>362</v>
      </c>
      <c r="Q276" s="404"/>
      <c r="R276" s="359"/>
      <c r="S276" s="377">
        <f>LEN(C276)</f>
        <v>112</v>
      </c>
      <c r="T276" s="359"/>
      <c r="U276" s="359"/>
      <c r="V276" s="359"/>
      <c r="W276" s="359"/>
      <c r="X276" s="359"/>
      <c r="Y276" s="360"/>
    </row>
    <row r="277" spans="1:25" s="376" customFormat="1" ht="15" customHeight="1">
      <c r="A277" s="361">
        <v>45</v>
      </c>
      <c r="B277" s="362" t="s">
        <v>420</v>
      </c>
      <c r="C277" s="363" t="s">
        <v>421</v>
      </c>
      <c r="D277" s="364" t="s">
        <v>112</v>
      </c>
      <c r="E277" s="365">
        <v>101.97</v>
      </c>
      <c r="F277" s="366"/>
      <c r="G277" s="367">
        <f>ROUND(E277*F277,4)</f>
        <v>0</v>
      </c>
      <c r="H277" s="368"/>
      <c r="I277" s="369">
        <f t="shared" si="11"/>
        <v>0</v>
      </c>
      <c r="J277" s="370"/>
      <c r="K277" s="371">
        <f t="shared" si="12"/>
        <v>0</v>
      </c>
      <c r="L277" s="372"/>
      <c r="M277" s="373" t="s">
        <v>359</v>
      </c>
      <c r="N277" s="373" t="s">
        <v>187</v>
      </c>
      <c r="O277" s="403" t="s">
        <v>422</v>
      </c>
      <c r="P277" s="375" t="s">
        <v>362</v>
      </c>
      <c r="R277" s="359"/>
      <c r="S277" s="377"/>
      <c r="T277" s="359"/>
      <c r="Y277" s="378"/>
    </row>
    <row r="278" spans="1:25" s="360" customFormat="1" ht="12.95" customHeight="1">
      <c r="A278" s="422"/>
      <c r="B278" s="423"/>
      <c r="C278" s="423"/>
      <c r="D278" s="424"/>
      <c r="E278" s="425"/>
      <c r="F278" s="426"/>
      <c r="G278" s="367">
        <f>ROUND(E278*F278,4)</f>
        <v>0</v>
      </c>
      <c r="H278" s="427"/>
      <c r="I278" s="369">
        <f t="shared" si="11"/>
        <v>0</v>
      </c>
      <c r="J278" s="428"/>
      <c r="K278" s="371">
        <f t="shared" si="12"/>
        <v>0</v>
      </c>
      <c r="L278" s="389"/>
      <c r="M278" s="390"/>
      <c r="N278" s="391"/>
      <c r="O278" s="392"/>
      <c r="P278" s="375"/>
      <c r="R278" s="393"/>
      <c r="S278" s="393"/>
    </row>
    <row r="279" spans="1:25" s="419" customFormat="1" ht="12.95" customHeight="1">
      <c r="A279" s="380" t="s">
        <v>363</v>
      </c>
      <c r="B279" s="381" t="s">
        <v>423</v>
      </c>
      <c r="C279" s="381" t="s">
        <v>425</v>
      </c>
      <c r="D279" s="382"/>
      <c r="E279" s="383"/>
      <c r="F279" s="384"/>
      <c r="G279" s="384">
        <f>SUM(G275:G278)</f>
        <v>0</v>
      </c>
      <c r="H279" s="385"/>
      <c r="I279" s="386">
        <f>SUM(I275:I278)</f>
        <v>0</v>
      </c>
      <c r="J279" s="387"/>
      <c r="K279" s="388">
        <f>SUM(K275:K278)</f>
        <v>0</v>
      </c>
      <c r="L279" s="413"/>
      <c r="M279" s="414"/>
      <c r="N279" s="415"/>
      <c r="O279" s="416"/>
      <c r="P279" s="417"/>
    </row>
    <row r="280" spans="1:25" s="419" customFormat="1" ht="12.75" customHeight="1">
      <c r="A280" s="394"/>
      <c r="B280" s="395"/>
      <c r="C280" s="395"/>
      <c r="D280" s="396"/>
      <c r="E280" s="397"/>
      <c r="F280" s="398"/>
      <c r="G280" s="398"/>
      <c r="H280" s="399"/>
      <c r="I280" s="400"/>
      <c r="J280" s="401"/>
      <c r="K280" s="402"/>
      <c r="L280" s="413"/>
      <c r="M280" s="414"/>
      <c r="N280" s="415"/>
      <c r="O280" s="416"/>
      <c r="P280" s="417"/>
    </row>
    <row r="281" spans="1:25" s="419" customFormat="1" ht="12.95" customHeight="1">
      <c r="A281" s="394"/>
      <c r="B281" s="395"/>
      <c r="C281" s="433"/>
      <c r="D281" s="396"/>
      <c r="E281" s="397"/>
      <c r="F281" s="398"/>
      <c r="G281" s="398"/>
      <c r="H281" s="399"/>
      <c r="I281" s="400"/>
      <c r="J281" s="401"/>
      <c r="K281" s="402"/>
      <c r="L281" s="413"/>
      <c r="M281" s="414"/>
      <c r="N281" s="415"/>
      <c r="O281" s="416"/>
      <c r="P281" s="417"/>
    </row>
    <row r="282" spans="1:25" s="419" customFormat="1" ht="12" customHeight="1">
      <c r="A282" s="394"/>
      <c r="B282" s="395"/>
      <c r="C282" s="445"/>
      <c r="D282" s="396"/>
      <c r="E282" s="397"/>
      <c r="F282" s="398"/>
      <c r="G282" s="398"/>
      <c r="H282" s="399"/>
      <c r="I282" s="400"/>
      <c r="J282" s="401"/>
      <c r="K282" s="402"/>
      <c r="L282" s="413"/>
      <c r="M282" s="414"/>
      <c r="N282" s="415"/>
      <c r="O282" s="416"/>
      <c r="P282" s="417"/>
    </row>
    <row r="283" spans="1:25" s="419" customFormat="1" ht="12.75" customHeight="1">
      <c r="A283" s="394"/>
      <c r="B283" s="395"/>
      <c r="C283" s="395"/>
      <c r="D283" s="396"/>
      <c r="E283" s="397"/>
      <c r="F283" s="398"/>
      <c r="G283" s="398"/>
      <c r="H283" s="399"/>
      <c r="I283" s="400"/>
      <c r="J283" s="401"/>
      <c r="K283" s="402"/>
      <c r="L283" s="413"/>
      <c r="M283" s="414"/>
      <c r="N283" s="415"/>
      <c r="O283" s="416"/>
      <c r="P283" s="417"/>
    </row>
    <row r="284" spans="1:25" s="419" customFormat="1" ht="12.95" customHeight="1">
      <c r="A284" s="394"/>
      <c r="B284" s="395"/>
      <c r="C284" s="395"/>
      <c r="D284" s="396"/>
      <c r="E284" s="397"/>
      <c r="F284" s="398"/>
      <c r="G284" s="398"/>
      <c r="H284" s="399"/>
      <c r="I284" s="400"/>
      <c r="J284" s="401"/>
      <c r="K284" s="402"/>
      <c r="L284" s="413"/>
      <c r="M284" s="414"/>
      <c r="N284" s="415"/>
      <c r="O284" s="416"/>
      <c r="P284" s="417"/>
    </row>
    <row r="285" spans="1:25" s="419" customFormat="1" ht="12.95" customHeight="1">
      <c r="A285" s="394"/>
      <c r="B285" s="395"/>
      <c r="C285" s="434" t="s">
        <v>439</v>
      </c>
      <c r="D285" s="396"/>
      <c r="E285" s="397"/>
      <c r="F285" s="398"/>
      <c r="G285" s="398"/>
      <c r="H285" s="399"/>
      <c r="I285" s="400"/>
      <c r="J285" s="401"/>
      <c r="K285" s="402"/>
      <c r="L285" s="413"/>
      <c r="M285" s="414"/>
      <c r="N285" s="415"/>
      <c r="O285" s="416"/>
      <c r="P285" s="417"/>
    </row>
    <row r="286" spans="1:25" s="359" customFormat="1" ht="13.5" customHeight="1">
      <c r="A286" s="345" t="s">
        <v>353</v>
      </c>
      <c r="B286" s="346" t="s">
        <v>354</v>
      </c>
      <c r="C286" s="346" t="s">
        <v>355</v>
      </c>
      <c r="D286" s="347"/>
      <c r="E286" s="348"/>
      <c r="F286" s="349"/>
      <c r="G286" s="350"/>
      <c r="H286" s="351"/>
      <c r="I286" s="352"/>
      <c r="J286" s="353"/>
      <c r="K286" s="354"/>
      <c r="L286" s="355"/>
      <c r="M286" s="356" t="s">
        <v>356</v>
      </c>
      <c r="N286" s="357"/>
      <c r="O286" s="358"/>
      <c r="P286" s="375"/>
      <c r="Y286" s="360"/>
    </row>
    <row r="287" spans="1:25" s="376" customFormat="1" ht="15" customHeight="1">
      <c r="A287" s="361">
        <v>46</v>
      </c>
      <c r="B287" s="362" t="s">
        <v>440</v>
      </c>
      <c r="C287" s="363" t="s">
        <v>441</v>
      </c>
      <c r="D287" s="364" t="s">
        <v>180</v>
      </c>
      <c r="E287" s="365">
        <v>2560.4</v>
      </c>
      <c r="F287" s="366"/>
      <c r="G287" s="367">
        <f>ROUND(E287*F287,4)</f>
        <v>0</v>
      </c>
      <c r="H287" s="368"/>
      <c r="I287" s="369">
        <f t="shared" ref="I287:I339" si="14">$E287*$H287</f>
        <v>0</v>
      </c>
      <c r="J287" s="370"/>
      <c r="K287" s="371">
        <f t="shared" ref="K287:K339" si="15">$E287*$J287</f>
        <v>0</v>
      </c>
      <c r="L287" s="372"/>
      <c r="M287" s="373" t="s">
        <v>359</v>
      </c>
      <c r="N287" s="373" t="s">
        <v>360</v>
      </c>
      <c r="O287" s="374" t="s">
        <v>442</v>
      </c>
      <c r="P287" s="375" t="s">
        <v>362</v>
      </c>
      <c r="R287" s="359"/>
      <c r="S287" s="377">
        <f>LEN(C287)</f>
        <v>44</v>
      </c>
      <c r="T287" s="359"/>
      <c r="Y287" s="378"/>
    </row>
    <row r="288" spans="1:25" s="376" customFormat="1" ht="15" customHeight="1">
      <c r="A288" s="361"/>
      <c r="B288" s="362"/>
      <c r="C288" s="363"/>
      <c r="D288" s="364"/>
      <c r="E288" s="365"/>
      <c r="F288" s="366"/>
      <c r="G288" s="367">
        <f>ROUND(E288*F288,4)</f>
        <v>0</v>
      </c>
      <c r="H288" s="368"/>
      <c r="I288" s="369">
        <f t="shared" si="14"/>
        <v>0</v>
      </c>
      <c r="J288" s="370"/>
      <c r="K288" s="371">
        <f t="shared" si="15"/>
        <v>0</v>
      </c>
      <c r="L288" s="372"/>
      <c r="M288" s="373"/>
      <c r="N288" s="373"/>
      <c r="O288" s="374"/>
      <c r="P288" s="375"/>
      <c r="R288" s="359"/>
      <c r="S288" s="377"/>
      <c r="T288" s="359"/>
      <c r="Y288" s="378"/>
    </row>
    <row r="289" spans="1:25" s="359" customFormat="1">
      <c r="A289" s="446" t="s">
        <v>363</v>
      </c>
      <c r="B289" s="447" t="s">
        <v>364</v>
      </c>
      <c r="C289" s="447" t="s">
        <v>355</v>
      </c>
      <c r="D289" s="448"/>
      <c r="E289" s="449"/>
      <c r="F289" s="450"/>
      <c r="G289" s="450">
        <f>SUM(G287:G288)</f>
        <v>0</v>
      </c>
      <c r="H289" s="451"/>
      <c r="I289" s="452">
        <f>SUM(I287:I288)</f>
        <v>0</v>
      </c>
      <c r="J289" s="453"/>
      <c r="K289" s="454">
        <f>SUM(K287:K288)</f>
        <v>0</v>
      </c>
      <c r="L289" s="355"/>
      <c r="M289" s="356"/>
      <c r="N289" s="357"/>
      <c r="O289" s="358"/>
      <c r="P289" s="375"/>
      <c r="Y289" s="360"/>
    </row>
    <row r="290" spans="1:25" s="359" customFormat="1">
      <c r="A290" s="455"/>
      <c r="B290" s="456"/>
      <c r="C290" s="456"/>
      <c r="D290" s="457"/>
      <c r="E290" s="458"/>
      <c r="F290" s="459"/>
      <c r="G290" s="460"/>
      <c r="H290" s="461"/>
      <c r="I290" s="462"/>
      <c r="J290" s="463"/>
      <c r="K290" s="464"/>
      <c r="L290" s="355"/>
      <c r="M290" s="356"/>
      <c r="N290" s="357"/>
      <c r="O290" s="358"/>
      <c r="P290" s="375"/>
      <c r="Y290" s="360"/>
    </row>
    <row r="291" spans="1:25" s="359" customFormat="1">
      <c r="A291" s="345" t="s">
        <v>353</v>
      </c>
      <c r="B291" s="346" t="s">
        <v>390</v>
      </c>
      <c r="C291" s="346" t="s">
        <v>391</v>
      </c>
      <c r="D291" s="347"/>
      <c r="E291" s="348"/>
      <c r="F291" s="349"/>
      <c r="G291" s="350"/>
      <c r="H291" s="351"/>
      <c r="I291" s="352"/>
      <c r="J291" s="353"/>
      <c r="K291" s="354"/>
      <c r="L291" s="355"/>
      <c r="M291" s="356" t="s">
        <v>356</v>
      </c>
      <c r="N291" s="357"/>
      <c r="O291" s="358"/>
      <c r="P291" s="375"/>
      <c r="Y291" s="360"/>
    </row>
    <row r="292" spans="1:25" s="376" customFormat="1" ht="15" customHeight="1">
      <c r="A292" s="361">
        <v>47</v>
      </c>
      <c r="B292" s="362" t="s">
        <v>392</v>
      </c>
      <c r="C292" s="363" t="s">
        <v>393</v>
      </c>
      <c r="D292" s="364" t="s">
        <v>109</v>
      </c>
      <c r="E292" s="365">
        <v>598.86</v>
      </c>
      <c r="F292" s="366"/>
      <c r="G292" s="367">
        <f>ROUND(E292*F292,4)</f>
        <v>0</v>
      </c>
      <c r="H292" s="368"/>
      <c r="I292" s="369">
        <f t="shared" si="14"/>
        <v>0</v>
      </c>
      <c r="J292" s="370"/>
      <c r="K292" s="371">
        <f t="shared" si="15"/>
        <v>0</v>
      </c>
      <c r="L292" s="372"/>
      <c r="M292" s="373" t="s">
        <v>359</v>
      </c>
      <c r="N292" s="373" t="s">
        <v>394</v>
      </c>
      <c r="O292" s="374" t="s">
        <v>395</v>
      </c>
      <c r="P292" s="375" t="s">
        <v>362</v>
      </c>
      <c r="Q292" s="420"/>
      <c r="R292" s="359"/>
      <c r="S292" s="377">
        <f>LEN(C292)</f>
        <v>45</v>
      </c>
      <c r="T292" s="359"/>
      <c r="U292" s="359"/>
      <c r="V292" s="359"/>
      <c r="W292" s="359"/>
      <c r="X292" s="359"/>
      <c r="Y292" s="360"/>
    </row>
    <row r="293" spans="1:25" s="376" customFormat="1" ht="15" customHeight="1">
      <c r="A293" s="361">
        <v>48</v>
      </c>
      <c r="B293" s="362" t="s">
        <v>443</v>
      </c>
      <c r="C293" s="465" t="s">
        <v>194</v>
      </c>
      <c r="D293" s="364" t="s">
        <v>444</v>
      </c>
      <c r="E293" s="365">
        <v>12576.06</v>
      </c>
      <c r="F293" s="366"/>
      <c r="G293" s="367">
        <f>ROUND(E293*F293,4)</f>
        <v>0</v>
      </c>
      <c r="H293" s="368"/>
      <c r="I293" s="369">
        <f t="shared" si="14"/>
        <v>0</v>
      </c>
      <c r="J293" s="370"/>
      <c r="K293" s="371">
        <f t="shared" si="15"/>
        <v>0</v>
      </c>
      <c r="L293" s="372"/>
      <c r="M293" s="373" t="s">
        <v>359</v>
      </c>
      <c r="N293" s="373" t="s">
        <v>394</v>
      </c>
      <c r="O293" s="374" t="s">
        <v>445</v>
      </c>
      <c r="P293" s="375" t="s">
        <v>362</v>
      </c>
      <c r="Q293" s="404"/>
      <c r="R293" s="359"/>
      <c r="S293" s="377">
        <f>LEN(C293)</f>
        <v>63</v>
      </c>
      <c r="T293" s="359"/>
      <c r="U293" s="359"/>
      <c r="V293" s="359"/>
      <c r="W293" s="359"/>
      <c r="X293" s="359"/>
      <c r="Y293" s="360"/>
    </row>
    <row r="294" spans="1:25" s="419" customFormat="1" ht="12.95" customHeight="1">
      <c r="A294" s="394"/>
      <c r="B294" s="395"/>
      <c r="C294" s="395"/>
      <c r="D294" s="396"/>
      <c r="E294" s="397"/>
      <c r="F294" s="398"/>
      <c r="G294" s="367">
        <f>ROUND(E294*F294,4)</f>
        <v>0</v>
      </c>
      <c r="H294" s="399"/>
      <c r="I294" s="369">
        <f t="shared" si="14"/>
        <v>0</v>
      </c>
      <c r="J294" s="401"/>
      <c r="K294" s="371">
        <f t="shared" si="15"/>
        <v>0</v>
      </c>
      <c r="L294" s="413"/>
      <c r="M294" s="414"/>
      <c r="N294" s="415"/>
      <c r="O294" s="416"/>
      <c r="P294" s="417"/>
    </row>
    <row r="295" spans="1:25" s="419" customFormat="1" ht="12.75" customHeight="1">
      <c r="A295" s="380" t="s">
        <v>363</v>
      </c>
      <c r="B295" s="381" t="s">
        <v>402</v>
      </c>
      <c r="C295" s="381" t="s">
        <v>391</v>
      </c>
      <c r="D295" s="382"/>
      <c r="E295" s="383"/>
      <c r="F295" s="384"/>
      <c r="G295" s="384">
        <f>SUM(G292:G294)</f>
        <v>0</v>
      </c>
      <c r="H295" s="385"/>
      <c r="I295" s="386">
        <f>SUM(I292:I294)</f>
        <v>0</v>
      </c>
      <c r="J295" s="387"/>
      <c r="K295" s="388">
        <f>SUM(K292:K294)</f>
        <v>0</v>
      </c>
      <c r="L295" s="413"/>
      <c r="M295" s="414"/>
      <c r="N295" s="415"/>
      <c r="O295" s="416"/>
      <c r="P295" s="417"/>
    </row>
    <row r="296" spans="1:25" s="419" customFormat="1" ht="12.75" customHeight="1">
      <c r="A296" s="394"/>
      <c r="B296" s="395"/>
      <c r="C296" s="395"/>
      <c r="D296" s="396"/>
      <c r="E296" s="397"/>
      <c r="F296" s="398"/>
      <c r="G296" s="398"/>
      <c r="H296" s="399"/>
      <c r="I296" s="400"/>
      <c r="J296" s="401"/>
      <c r="K296" s="402"/>
      <c r="L296" s="413"/>
      <c r="M296" s="414"/>
      <c r="N296" s="415"/>
      <c r="O296" s="416"/>
      <c r="P296" s="417"/>
    </row>
    <row r="297" spans="1:25" s="359" customFormat="1">
      <c r="A297" s="345" t="s">
        <v>353</v>
      </c>
      <c r="B297" s="346" t="s">
        <v>409</v>
      </c>
      <c r="C297" s="346" t="s">
        <v>410</v>
      </c>
      <c r="D297" s="347"/>
      <c r="E297" s="348"/>
      <c r="F297" s="349"/>
      <c r="G297" s="350"/>
      <c r="H297" s="351"/>
      <c r="I297" s="352"/>
      <c r="J297" s="353"/>
      <c r="K297" s="354"/>
      <c r="L297" s="355"/>
      <c r="M297" s="356" t="s">
        <v>356</v>
      </c>
      <c r="N297" s="357"/>
      <c r="O297" s="358"/>
      <c r="P297" s="375"/>
      <c r="Y297" s="360"/>
    </row>
    <row r="298" spans="1:25" s="376" customFormat="1">
      <c r="A298" s="361">
        <v>49</v>
      </c>
      <c r="B298" s="362" t="s">
        <v>446</v>
      </c>
      <c r="C298" s="363" t="s">
        <v>447</v>
      </c>
      <c r="D298" s="364" t="s">
        <v>180</v>
      </c>
      <c r="E298" s="365">
        <v>1095.5999999999999</v>
      </c>
      <c r="F298" s="366"/>
      <c r="G298" s="367">
        <f>ROUND(E298*F298,4)</f>
        <v>0</v>
      </c>
      <c r="H298" s="368"/>
      <c r="I298" s="369">
        <f t="shared" si="14"/>
        <v>0</v>
      </c>
      <c r="J298" s="370"/>
      <c r="K298" s="371">
        <f t="shared" si="15"/>
        <v>0</v>
      </c>
      <c r="L298" s="372"/>
      <c r="M298" s="373" t="s">
        <v>359</v>
      </c>
      <c r="N298" s="373" t="s">
        <v>360</v>
      </c>
      <c r="O298" s="374" t="s">
        <v>448</v>
      </c>
      <c r="P298" s="375" t="s">
        <v>362</v>
      </c>
      <c r="R298" s="359"/>
      <c r="S298" s="377">
        <f>LEN(C298)</f>
        <v>27</v>
      </c>
      <c r="Y298" s="378"/>
    </row>
    <row r="299" spans="1:25" s="376" customFormat="1">
      <c r="A299" s="361"/>
      <c r="B299" s="362"/>
      <c r="C299" s="363"/>
      <c r="D299" s="364"/>
      <c r="E299" s="365"/>
      <c r="F299" s="366"/>
      <c r="G299" s="367">
        <f>ROUND(E299*F299,4)</f>
        <v>0</v>
      </c>
      <c r="H299" s="368"/>
      <c r="I299" s="369">
        <f t="shared" si="14"/>
        <v>0</v>
      </c>
      <c r="J299" s="370"/>
      <c r="K299" s="371">
        <f t="shared" si="15"/>
        <v>0</v>
      </c>
      <c r="L299" s="372"/>
      <c r="M299" s="373"/>
      <c r="N299" s="373"/>
      <c r="O299" s="374"/>
      <c r="P299" s="379"/>
      <c r="R299" s="359"/>
      <c r="S299" s="377"/>
      <c r="Y299" s="378"/>
    </row>
    <row r="300" spans="1:25" s="419" customFormat="1" ht="12.75" customHeight="1">
      <c r="A300" s="380" t="s">
        <v>363</v>
      </c>
      <c r="B300" s="381" t="s">
        <v>414</v>
      </c>
      <c r="C300" s="381" t="s">
        <v>410</v>
      </c>
      <c r="D300" s="382"/>
      <c r="E300" s="383"/>
      <c r="F300" s="384"/>
      <c r="G300" s="384">
        <f>SUM(G298:G299)</f>
        <v>0</v>
      </c>
      <c r="H300" s="385"/>
      <c r="I300" s="386">
        <f>SUM(I298:I299)</f>
        <v>0</v>
      </c>
      <c r="J300" s="387"/>
      <c r="K300" s="388">
        <f>SUM(K298:K299)</f>
        <v>0</v>
      </c>
      <c r="L300" s="413"/>
      <c r="M300" s="414"/>
      <c r="N300" s="415"/>
      <c r="O300" s="416"/>
      <c r="P300" s="417"/>
    </row>
    <row r="301" spans="1:25" s="419" customFormat="1" ht="12.75" customHeight="1">
      <c r="A301" s="394"/>
      <c r="B301" s="395"/>
      <c r="C301" s="395"/>
      <c r="D301" s="396"/>
      <c r="E301" s="397"/>
      <c r="F301" s="398"/>
      <c r="G301" s="398"/>
      <c r="H301" s="399"/>
      <c r="I301" s="400"/>
      <c r="J301" s="401"/>
      <c r="K301" s="402"/>
      <c r="L301" s="413"/>
      <c r="M301" s="414"/>
      <c r="N301" s="415"/>
      <c r="O301" s="416"/>
      <c r="P301" s="417"/>
    </row>
    <row r="302" spans="1:25" s="359" customFormat="1">
      <c r="A302" s="345" t="s">
        <v>353</v>
      </c>
      <c r="B302" s="346" t="s">
        <v>449</v>
      </c>
      <c r="C302" s="346" t="s">
        <v>450</v>
      </c>
      <c r="D302" s="347"/>
      <c r="E302" s="348"/>
      <c r="F302" s="349"/>
      <c r="G302" s="350"/>
      <c r="H302" s="351"/>
      <c r="I302" s="352"/>
      <c r="J302" s="353"/>
      <c r="K302" s="354"/>
      <c r="L302" s="355"/>
      <c r="M302" s="356" t="s">
        <v>356</v>
      </c>
      <c r="N302" s="357"/>
      <c r="O302" s="358"/>
      <c r="P302" s="375"/>
      <c r="Y302" s="360"/>
    </row>
    <row r="303" spans="1:25" s="376" customFormat="1" ht="15" customHeight="1">
      <c r="A303" s="361">
        <v>50</v>
      </c>
      <c r="B303" s="362" t="s">
        <v>451</v>
      </c>
      <c r="C303" s="363" t="s">
        <v>452</v>
      </c>
      <c r="D303" s="364" t="s">
        <v>41</v>
      </c>
      <c r="E303" s="365">
        <v>830</v>
      </c>
      <c r="F303" s="366"/>
      <c r="G303" s="367">
        <f>ROUND(E303*F303,4)</f>
        <v>0</v>
      </c>
      <c r="H303" s="368"/>
      <c r="I303" s="369">
        <f t="shared" si="14"/>
        <v>0</v>
      </c>
      <c r="J303" s="370"/>
      <c r="K303" s="371">
        <f t="shared" si="15"/>
        <v>0</v>
      </c>
      <c r="L303" s="372"/>
      <c r="M303" s="373" t="s">
        <v>359</v>
      </c>
      <c r="N303" s="373" t="s">
        <v>394</v>
      </c>
      <c r="O303" s="421" t="s">
        <v>453</v>
      </c>
      <c r="P303" s="375" t="s">
        <v>362</v>
      </c>
      <c r="Q303" s="404"/>
      <c r="R303" s="359"/>
      <c r="S303" s="377">
        <f>LEN(C303)</f>
        <v>34</v>
      </c>
      <c r="T303" s="359"/>
      <c r="U303" s="359"/>
      <c r="V303" s="359"/>
      <c r="W303" s="359"/>
      <c r="X303" s="359"/>
      <c r="Y303" s="360"/>
    </row>
    <row r="304" spans="1:25" s="376" customFormat="1" ht="32.1" customHeight="1">
      <c r="A304" s="361">
        <v>51</v>
      </c>
      <c r="B304" s="362" t="s">
        <v>454</v>
      </c>
      <c r="C304" s="363" t="s">
        <v>455</v>
      </c>
      <c r="D304" s="364" t="s">
        <v>456</v>
      </c>
      <c r="E304" s="365">
        <v>10625.856</v>
      </c>
      <c r="F304" s="366"/>
      <c r="G304" s="367">
        <f>ROUND(E304*F304,4)</f>
        <v>0</v>
      </c>
      <c r="H304" s="368"/>
      <c r="I304" s="369">
        <f t="shared" si="14"/>
        <v>0</v>
      </c>
      <c r="J304" s="370"/>
      <c r="K304" s="371">
        <f t="shared" si="15"/>
        <v>0</v>
      </c>
      <c r="L304" s="372"/>
      <c r="M304" s="373" t="s">
        <v>359</v>
      </c>
      <c r="N304" s="373" t="s">
        <v>394</v>
      </c>
      <c r="O304" s="421" t="s">
        <v>457</v>
      </c>
      <c r="P304" s="375" t="s">
        <v>362</v>
      </c>
      <c r="Q304" s="404"/>
      <c r="R304" s="359"/>
      <c r="S304" s="377">
        <f>LEN(C304)</f>
        <v>86</v>
      </c>
      <c r="T304" s="359"/>
      <c r="U304" s="359"/>
      <c r="V304" s="359"/>
      <c r="W304" s="359"/>
      <c r="X304" s="359"/>
      <c r="Y304" s="360"/>
    </row>
    <row r="305" spans="1:25" s="376" customFormat="1" ht="15" customHeight="1">
      <c r="A305" s="361">
        <v>52</v>
      </c>
      <c r="B305" s="362" t="s">
        <v>458</v>
      </c>
      <c r="C305" s="363" t="s">
        <v>459</v>
      </c>
      <c r="D305" s="364" t="s">
        <v>41</v>
      </c>
      <c r="E305" s="365">
        <v>9</v>
      </c>
      <c r="F305" s="366"/>
      <c r="G305" s="367">
        <f>ROUND(E305*F305,4)</f>
        <v>0</v>
      </c>
      <c r="H305" s="368"/>
      <c r="I305" s="369">
        <f t="shared" si="14"/>
        <v>0</v>
      </c>
      <c r="J305" s="370"/>
      <c r="K305" s="371">
        <f t="shared" si="15"/>
        <v>0</v>
      </c>
      <c r="L305" s="372"/>
      <c r="M305" s="373" t="s">
        <v>359</v>
      </c>
      <c r="N305" s="373" t="s">
        <v>187</v>
      </c>
      <c r="O305" s="432" t="s">
        <v>460</v>
      </c>
      <c r="P305" s="375" t="s">
        <v>362</v>
      </c>
      <c r="Q305" s="404"/>
      <c r="R305" s="359"/>
      <c r="S305" s="377">
        <f>LEN(C305)</f>
        <v>55</v>
      </c>
      <c r="T305" s="359"/>
      <c r="U305" s="359"/>
      <c r="V305" s="359"/>
      <c r="W305" s="359"/>
      <c r="X305" s="359"/>
      <c r="Y305" s="360"/>
    </row>
    <row r="306" spans="1:25" s="376" customFormat="1" ht="15" customHeight="1">
      <c r="A306" s="361"/>
      <c r="B306" s="362"/>
      <c r="C306" s="363"/>
      <c r="D306" s="364"/>
      <c r="E306" s="365"/>
      <c r="F306" s="366"/>
      <c r="G306" s="367">
        <f>ROUND(E306*F306,4)</f>
        <v>0</v>
      </c>
      <c r="H306" s="368"/>
      <c r="I306" s="369">
        <f t="shared" si="14"/>
        <v>0</v>
      </c>
      <c r="J306" s="370"/>
      <c r="K306" s="371">
        <f t="shared" si="15"/>
        <v>0</v>
      </c>
      <c r="L306" s="372"/>
      <c r="M306" s="373"/>
      <c r="N306" s="373"/>
      <c r="O306" s="432"/>
      <c r="P306" s="375"/>
      <c r="Q306" s="404"/>
      <c r="R306" s="359"/>
      <c r="S306" s="377"/>
      <c r="T306" s="359"/>
      <c r="U306" s="359"/>
      <c r="V306" s="359"/>
      <c r="W306" s="359"/>
      <c r="X306" s="359"/>
      <c r="Y306" s="360"/>
    </row>
    <row r="307" spans="1:25" s="360" customFormat="1" ht="12.95" customHeight="1">
      <c r="A307" s="380" t="s">
        <v>363</v>
      </c>
      <c r="B307" s="381" t="s">
        <v>461</v>
      </c>
      <c r="C307" s="381" t="s">
        <v>450</v>
      </c>
      <c r="D307" s="382"/>
      <c r="E307" s="383"/>
      <c r="F307" s="384"/>
      <c r="G307" s="384">
        <f>SUM(G303:G306)</f>
        <v>0</v>
      </c>
      <c r="H307" s="385"/>
      <c r="I307" s="386">
        <f>SUM(I303:I306)</f>
        <v>0</v>
      </c>
      <c r="J307" s="387"/>
      <c r="K307" s="388">
        <f>SUM(K303:K306)</f>
        <v>0</v>
      </c>
      <c r="L307" s="389"/>
      <c r="M307" s="390"/>
      <c r="N307" s="391"/>
      <c r="O307" s="392"/>
      <c r="P307" s="375"/>
      <c r="R307" s="393"/>
      <c r="S307" s="393"/>
    </row>
    <row r="308" spans="1:25" s="360" customFormat="1" ht="12.95" customHeight="1">
      <c r="A308" s="466"/>
      <c r="B308" s="391"/>
      <c r="C308" s="391"/>
      <c r="D308" s="467"/>
      <c r="E308" s="468"/>
      <c r="F308" s="469"/>
      <c r="G308" s="469"/>
      <c r="H308" s="470"/>
      <c r="I308" s="471"/>
      <c r="J308" s="472"/>
      <c r="K308" s="471"/>
      <c r="L308" s="389"/>
      <c r="M308" s="390"/>
      <c r="N308" s="391"/>
      <c r="O308" s="392"/>
      <c r="P308" s="375"/>
      <c r="R308" s="393"/>
      <c r="S308" s="393"/>
    </row>
    <row r="309" spans="1:25" s="359" customFormat="1">
      <c r="A309" s="345" t="s">
        <v>353</v>
      </c>
      <c r="B309" s="346" t="s">
        <v>462</v>
      </c>
      <c r="C309" s="346" t="s">
        <v>463</v>
      </c>
      <c r="D309" s="347"/>
      <c r="E309" s="348"/>
      <c r="F309" s="349"/>
      <c r="G309" s="350"/>
      <c r="H309" s="351"/>
      <c r="I309" s="352"/>
      <c r="J309" s="353"/>
      <c r="K309" s="354"/>
      <c r="L309" s="355"/>
      <c r="M309" s="356" t="s">
        <v>356</v>
      </c>
      <c r="N309" s="357"/>
      <c r="O309" s="358"/>
      <c r="P309" s="375"/>
      <c r="Y309" s="360"/>
    </row>
    <row r="310" spans="1:25" s="376" customFormat="1" ht="12.95" customHeight="1">
      <c r="A310" s="361">
        <v>53</v>
      </c>
      <c r="B310" s="362" t="s">
        <v>464</v>
      </c>
      <c r="C310" s="363" t="s">
        <v>465</v>
      </c>
      <c r="D310" s="364" t="s">
        <v>102</v>
      </c>
      <c r="E310" s="473">
        <v>1082.739</v>
      </c>
      <c r="F310" s="364"/>
      <c r="G310" s="367">
        <f>ROUND(E310*F310,4)</f>
        <v>0</v>
      </c>
      <c r="H310" s="474"/>
      <c r="I310" s="369">
        <f t="shared" si="14"/>
        <v>0</v>
      </c>
      <c r="J310" s="370"/>
      <c r="K310" s="371">
        <f t="shared" si="15"/>
        <v>0</v>
      </c>
      <c r="L310" s="372"/>
      <c r="M310" s="373" t="s">
        <v>359</v>
      </c>
      <c r="N310" s="373" t="s">
        <v>394</v>
      </c>
      <c r="O310" s="374" t="s">
        <v>466</v>
      </c>
      <c r="P310" s="375" t="s">
        <v>362</v>
      </c>
      <c r="Q310" s="404"/>
      <c r="R310" s="359"/>
      <c r="S310" s="377">
        <f>LEN(C310)</f>
        <v>70</v>
      </c>
      <c r="T310" s="359"/>
      <c r="U310" s="359"/>
      <c r="V310" s="359"/>
      <c r="W310" s="359"/>
      <c r="X310" s="359"/>
      <c r="Y310" s="360"/>
    </row>
    <row r="311" spans="1:25" s="376" customFormat="1" ht="26.1" customHeight="1">
      <c r="A311" s="361">
        <v>53</v>
      </c>
      <c r="B311" s="362" t="s">
        <v>467</v>
      </c>
      <c r="C311" s="363" t="s">
        <v>468</v>
      </c>
      <c r="D311" s="364" t="s">
        <v>102</v>
      </c>
      <c r="E311" s="473">
        <v>435.51400000000001</v>
      </c>
      <c r="F311" s="364"/>
      <c r="G311" s="367">
        <f>ROUND(E311*F311,4)</f>
        <v>0</v>
      </c>
      <c r="H311" s="474"/>
      <c r="I311" s="369">
        <f t="shared" si="14"/>
        <v>0</v>
      </c>
      <c r="J311" s="370"/>
      <c r="K311" s="371">
        <f t="shared" si="15"/>
        <v>0</v>
      </c>
      <c r="L311" s="372"/>
      <c r="M311" s="373" t="s">
        <v>359</v>
      </c>
      <c r="N311" s="373" t="s">
        <v>394</v>
      </c>
      <c r="O311" s="403" t="s">
        <v>466</v>
      </c>
      <c r="P311" s="375" t="s">
        <v>362</v>
      </c>
      <c r="Q311" s="404"/>
      <c r="R311" s="359"/>
      <c r="S311" s="377">
        <f>LEN(C311)</f>
        <v>110</v>
      </c>
      <c r="T311" s="359"/>
      <c r="U311" s="359"/>
      <c r="V311" s="359"/>
      <c r="W311" s="359"/>
      <c r="X311" s="359"/>
      <c r="Y311" s="360"/>
    </row>
    <row r="312" spans="1:25" s="376" customFormat="1" ht="26.1" customHeight="1">
      <c r="A312" s="361">
        <v>55</v>
      </c>
      <c r="B312" s="362" t="s">
        <v>469</v>
      </c>
      <c r="C312" s="363" t="s">
        <v>470</v>
      </c>
      <c r="D312" s="364" t="s">
        <v>102</v>
      </c>
      <c r="E312" s="473">
        <v>7.23</v>
      </c>
      <c r="F312" s="364"/>
      <c r="G312" s="367">
        <f>ROUND(E312*F312,4)</f>
        <v>0</v>
      </c>
      <c r="H312" s="474"/>
      <c r="I312" s="369">
        <f t="shared" si="14"/>
        <v>0</v>
      </c>
      <c r="J312" s="370"/>
      <c r="K312" s="371">
        <f t="shared" si="15"/>
        <v>0</v>
      </c>
      <c r="L312" s="372"/>
      <c r="M312" s="373" t="s">
        <v>359</v>
      </c>
      <c r="N312" s="373" t="s">
        <v>394</v>
      </c>
      <c r="O312" s="374" t="s">
        <v>466</v>
      </c>
      <c r="P312" s="375" t="s">
        <v>362</v>
      </c>
      <c r="Q312" s="404"/>
      <c r="R312" s="359"/>
      <c r="S312" s="377">
        <f>LEN(C312)</f>
        <v>96</v>
      </c>
      <c r="T312" s="359"/>
      <c r="U312" s="359"/>
      <c r="V312" s="359"/>
      <c r="W312" s="359"/>
      <c r="X312" s="359"/>
      <c r="Y312" s="360"/>
    </row>
    <row r="313" spans="1:25" s="376" customFormat="1" ht="11.25" customHeight="1">
      <c r="A313" s="361"/>
      <c r="B313" s="362"/>
      <c r="C313" s="363"/>
      <c r="D313" s="364"/>
      <c r="E313" s="473"/>
      <c r="F313" s="364"/>
      <c r="G313" s="367">
        <f>ROUND(E313*F313,4)</f>
        <v>0</v>
      </c>
      <c r="H313" s="474"/>
      <c r="I313" s="369">
        <f t="shared" si="14"/>
        <v>0</v>
      </c>
      <c r="J313" s="370"/>
      <c r="K313" s="371">
        <f t="shared" si="15"/>
        <v>0</v>
      </c>
      <c r="L313" s="372"/>
      <c r="M313" s="373"/>
      <c r="N313" s="373"/>
      <c r="O313" s="403"/>
      <c r="P313" s="375"/>
      <c r="Q313" s="404"/>
      <c r="R313" s="359"/>
      <c r="S313" s="377"/>
      <c r="T313" s="359"/>
      <c r="U313" s="359"/>
      <c r="V313" s="359"/>
      <c r="W313" s="359"/>
      <c r="X313" s="359"/>
      <c r="Y313" s="360"/>
    </row>
    <row r="314" spans="1:25" s="360" customFormat="1" ht="12.95" customHeight="1">
      <c r="A314" s="380" t="s">
        <v>363</v>
      </c>
      <c r="B314" s="381" t="s">
        <v>471</v>
      </c>
      <c r="C314" s="381" t="s">
        <v>463</v>
      </c>
      <c r="D314" s="382"/>
      <c r="E314" s="383"/>
      <c r="F314" s="384"/>
      <c r="G314" s="384">
        <f>SUM(G310:G313)</f>
        <v>0</v>
      </c>
      <c r="H314" s="385"/>
      <c r="I314" s="386">
        <f>SUM(I310:I313)</f>
        <v>0</v>
      </c>
      <c r="J314" s="387"/>
      <c r="K314" s="388">
        <f>SUM(K310:K313)</f>
        <v>0</v>
      </c>
      <c r="L314" s="389"/>
      <c r="M314" s="390"/>
      <c r="N314" s="391"/>
      <c r="O314" s="392"/>
      <c r="P314" s="393"/>
      <c r="R314" s="393"/>
      <c r="S314" s="393"/>
    </row>
    <row r="315" spans="1:25" s="418" customFormat="1" ht="12.95" customHeight="1">
      <c r="A315" s="394"/>
      <c r="B315" s="395"/>
      <c r="C315" s="395"/>
      <c r="D315" s="396"/>
      <c r="E315" s="397"/>
      <c r="F315" s="398"/>
      <c r="G315" s="398"/>
      <c r="H315" s="399"/>
      <c r="I315" s="400"/>
      <c r="J315" s="401"/>
      <c r="K315" s="402"/>
      <c r="L315" s="413"/>
      <c r="M315" s="414"/>
      <c r="N315" s="415"/>
      <c r="O315" s="416"/>
      <c r="P315" s="419"/>
      <c r="R315" s="419"/>
      <c r="S315" s="419"/>
    </row>
    <row r="316" spans="1:25" s="418" customFormat="1" ht="12.95" customHeight="1">
      <c r="A316" s="394"/>
      <c r="B316" s="395"/>
      <c r="C316" s="433"/>
      <c r="D316" s="396"/>
      <c r="E316" s="397"/>
      <c r="F316" s="398"/>
      <c r="G316" s="398"/>
      <c r="H316" s="399"/>
      <c r="I316" s="400"/>
      <c r="J316" s="401"/>
      <c r="K316" s="402"/>
      <c r="L316" s="413"/>
      <c r="M316" s="414"/>
      <c r="N316" s="415"/>
      <c r="O316" s="416"/>
      <c r="P316" s="419"/>
      <c r="R316" s="419"/>
      <c r="S316" s="419"/>
    </row>
    <row r="317" spans="1:25" s="418" customFormat="1" ht="12.95" customHeight="1">
      <c r="A317" s="394"/>
      <c r="B317" s="395"/>
      <c r="C317" s="395"/>
      <c r="D317" s="396"/>
      <c r="E317" s="397"/>
      <c r="F317" s="398"/>
      <c r="G317" s="398"/>
      <c r="H317" s="399"/>
      <c r="I317" s="400"/>
      <c r="J317" s="401"/>
      <c r="K317" s="402"/>
      <c r="L317" s="413"/>
      <c r="M317" s="414"/>
      <c r="N317" s="415"/>
      <c r="O317" s="416"/>
      <c r="P317" s="419"/>
      <c r="R317" s="419"/>
      <c r="S317" s="419"/>
    </row>
    <row r="318" spans="1:25" s="418" customFormat="1" ht="12.95" customHeight="1">
      <c r="A318" s="394"/>
      <c r="B318" s="395"/>
      <c r="C318" s="395"/>
      <c r="D318" s="396"/>
      <c r="E318" s="397"/>
      <c r="F318" s="398"/>
      <c r="G318" s="398"/>
      <c r="H318" s="399"/>
      <c r="I318" s="400"/>
      <c r="J318" s="401"/>
      <c r="K318" s="402"/>
      <c r="L318" s="413"/>
      <c r="M318" s="414"/>
      <c r="N318" s="415"/>
      <c r="O318" s="416"/>
      <c r="P318" s="419"/>
      <c r="R318" s="419"/>
      <c r="S318" s="419"/>
    </row>
    <row r="319" spans="1:25" s="419" customFormat="1" ht="12.95" customHeight="1">
      <c r="A319" s="394"/>
      <c r="B319" s="395"/>
      <c r="C319" s="434" t="s">
        <v>472</v>
      </c>
      <c r="D319" s="396"/>
      <c r="E319" s="397"/>
      <c r="F319" s="398"/>
      <c r="G319" s="398"/>
      <c r="H319" s="399"/>
      <c r="I319" s="400"/>
      <c r="J319" s="401"/>
      <c r="K319" s="402"/>
      <c r="L319" s="413"/>
      <c r="M319" s="414"/>
      <c r="N319" s="415"/>
      <c r="O319" s="416"/>
      <c r="P319" s="417"/>
    </row>
    <row r="320" spans="1:25" s="359" customFormat="1" ht="13.5" customHeight="1">
      <c r="A320" s="345" t="s">
        <v>353</v>
      </c>
      <c r="B320" s="346" t="s">
        <v>354</v>
      </c>
      <c r="C320" s="346" t="s">
        <v>355</v>
      </c>
      <c r="D320" s="347"/>
      <c r="E320" s="348"/>
      <c r="F320" s="349"/>
      <c r="G320" s="350"/>
      <c r="H320" s="351"/>
      <c r="I320" s="352"/>
      <c r="J320" s="353"/>
      <c r="K320" s="354"/>
      <c r="L320" s="355"/>
      <c r="M320" s="356" t="s">
        <v>356</v>
      </c>
      <c r="N320" s="357"/>
      <c r="O320" s="358"/>
      <c r="P320" s="375"/>
      <c r="Y320" s="360"/>
    </row>
    <row r="321" spans="1:25" s="376" customFormat="1" ht="15" customHeight="1">
      <c r="A321" s="361">
        <v>56</v>
      </c>
      <c r="B321" s="362" t="s">
        <v>440</v>
      </c>
      <c r="C321" s="363" t="s">
        <v>441</v>
      </c>
      <c r="D321" s="364" t="s">
        <v>180</v>
      </c>
      <c r="E321" s="365">
        <v>83.918999999999997</v>
      </c>
      <c r="F321" s="366"/>
      <c r="G321" s="367">
        <f>ROUND(E321*F321,4)</f>
        <v>0</v>
      </c>
      <c r="H321" s="368"/>
      <c r="I321" s="369">
        <f t="shared" si="14"/>
        <v>0</v>
      </c>
      <c r="J321" s="370"/>
      <c r="K321" s="371">
        <f t="shared" si="15"/>
        <v>0</v>
      </c>
      <c r="L321" s="372"/>
      <c r="M321" s="373" t="s">
        <v>359</v>
      </c>
      <c r="N321" s="373" t="s">
        <v>360</v>
      </c>
      <c r="O321" s="374" t="s">
        <v>442</v>
      </c>
      <c r="P321" s="375" t="s">
        <v>362</v>
      </c>
      <c r="R321" s="359"/>
      <c r="S321" s="377">
        <f>LEN(C321)</f>
        <v>44</v>
      </c>
      <c r="T321" s="359"/>
      <c r="Y321" s="378"/>
    </row>
    <row r="322" spans="1:25" s="376" customFormat="1" ht="15" customHeight="1">
      <c r="A322" s="361">
        <v>57</v>
      </c>
      <c r="B322" s="362" t="s">
        <v>357</v>
      </c>
      <c r="C322" s="363" t="s">
        <v>358</v>
      </c>
      <c r="D322" s="364" t="s">
        <v>180</v>
      </c>
      <c r="E322" s="365">
        <v>83.918999999999997</v>
      </c>
      <c r="F322" s="366"/>
      <c r="G322" s="367">
        <f>ROUND(E322*F322,4)</f>
        <v>0</v>
      </c>
      <c r="H322" s="368"/>
      <c r="I322" s="369">
        <f t="shared" si="14"/>
        <v>0</v>
      </c>
      <c r="J322" s="370"/>
      <c r="K322" s="371">
        <f t="shared" si="15"/>
        <v>0</v>
      </c>
      <c r="L322" s="372"/>
      <c r="M322" s="373" t="s">
        <v>359</v>
      </c>
      <c r="N322" s="373" t="s">
        <v>360</v>
      </c>
      <c r="O322" s="374" t="s">
        <v>361</v>
      </c>
      <c r="P322" s="375" t="s">
        <v>362</v>
      </c>
      <c r="R322" s="359"/>
      <c r="S322" s="377">
        <f>LEN(C322)</f>
        <v>42</v>
      </c>
      <c r="T322" s="359"/>
      <c r="Y322" s="378"/>
    </row>
    <row r="323" spans="1:25" s="376" customFormat="1" ht="15" customHeight="1">
      <c r="A323" s="361">
        <v>58</v>
      </c>
      <c r="B323" s="362" t="s">
        <v>473</v>
      </c>
      <c r="C323" s="363" t="s">
        <v>474</v>
      </c>
      <c r="D323" s="364" t="s">
        <v>112</v>
      </c>
      <c r="E323" s="365">
        <v>0.14399999999999999</v>
      </c>
      <c r="F323" s="366"/>
      <c r="G323" s="367">
        <f>ROUND(E323*F323,4)</f>
        <v>0</v>
      </c>
      <c r="H323" s="368"/>
      <c r="I323" s="369">
        <f t="shared" si="14"/>
        <v>0</v>
      </c>
      <c r="J323" s="370"/>
      <c r="K323" s="371">
        <f t="shared" si="15"/>
        <v>0</v>
      </c>
      <c r="L323" s="372"/>
      <c r="M323" s="373" t="s">
        <v>359</v>
      </c>
      <c r="N323" s="373" t="s">
        <v>360</v>
      </c>
      <c r="O323" s="374" t="s">
        <v>475</v>
      </c>
      <c r="P323" s="375" t="s">
        <v>362</v>
      </c>
      <c r="Q323" s="404"/>
      <c r="R323" s="359"/>
      <c r="S323" s="377">
        <f>LEN(C323)</f>
        <v>51</v>
      </c>
      <c r="T323" s="359"/>
      <c r="U323" s="359"/>
      <c r="V323" s="359"/>
      <c r="W323" s="359"/>
      <c r="X323" s="359"/>
      <c r="Y323" s="360"/>
    </row>
    <row r="324" spans="1:25" s="376" customFormat="1" ht="15" customHeight="1">
      <c r="A324" s="361"/>
      <c r="B324" s="362"/>
      <c r="C324" s="363"/>
      <c r="D324" s="364"/>
      <c r="E324" s="365"/>
      <c r="F324" s="366"/>
      <c r="G324" s="367">
        <f>ROUND(E324*F324,4)</f>
        <v>0</v>
      </c>
      <c r="H324" s="368"/>
      <c r="I324" s="369">
        <f t="shared" si="14"/>
        <v>0</v>
      </c>
      <c r="J324" s="370"/>
      <c r="K324" s="371">
        <f t="shared" si="15"/>
        <v>0</v>
      </c>
      <c r="L324" s="372"/>
      <c r="M324" s="373"/>
      <c r="N324" s="373"/>
      <c r="O324" s="374"/>
      <c r="P324" s="375"/>
      <c r="R324" s="359"/>
      <c r="S324" s="377"/>
      <c r="T324" s="359"/>
      <c r="Y324" s="378"/>
    </row>
    <row r="325" spans="1:25" s="359" customFormat="1">
      <c r="A325" s="446" t="s">
        <v>363</v>
      </c>
      <c r="B325" s="447" t="s">
        <v>364</v>
      </c>
      <c r="C325" s="447" t="s">
        <v>355</v>
      </c>
      <c r="D325" s="448"/>
      <c r="E325" s="449"/>
      <c r="F325" s="450"/>
      <c r="G325" s="450">
        <f>SUM(G321:G324)</f>
        <v>0</v>
      </c>
      <c r="H325" s="451"/>
      <c r="I325" s="452">
        <f>SUM(I321:I324)</f>
        <v>0</v>
      </c>
      <c r="J325" s="453"/>
      <c r="K325" s="454">
        <f>SUM(K321:K324)</f>
        <v>0</v>
      </c>
      <c r="L325" s="355"/>
      <c r="M325" s="356"/>
      <c r="N325" s="357"/>
      <c r="O325" s="358"/>
      <c r="P325" s="375"/>
      <c r="Y325" s="360"/>
    </row>
    <row r="326" spans="1:25" s="359" customFormat="1">
      <c r="A326" s="455"/>
      <c r="B326" s="456"/>
      <c r="C326" s="456"/>
      <c r="D326" s="457"/>
      <c r="E326" s="458"/>
      <c r="F326" s="459"/>
      <c r="G326" s="460"/>
      <c r="H326" s="461"/>
      <c r="I326" s="462"/>
      <c r="J326" s="463"/>
      <c r="K326" s="464"/>
      <c r="L326" s="355"/>
      <c r="M326" s="356"/>
      <c r="N326" s="357"/>
      <c r="O326" s="358"/>
      <c r="P326" s="375"/>
      <c r="Y326" s="360"/>
    </row>
    <row r="327" spans="1:25" s="359" customFormat="1" ht="13.5" customHeight="1">
      <c r="A327" s="345" t="s">
        <v>353</v>
      </c>
      <c r="B327" s="346" t="s">
        <v>476</v>
      </c>
      <c r="C327" s="346" t="s">
        <v>477</v>
      </c>
      <c r="D327" s="347"/>
      <c r="E327" s="348"/>
      <c r="F327" s="349"/>
      <c r="G327" s="350"/>
      <c r="H327" s="351"/>
      <c r="I327" s="352"/>
      <c r="J327" s="353"/>
      <c r="K327" s="354"/>
      <c r="L327" s="355"/>
      <c r="M327" s="356" t="s">
        <v>356</v>
      </c>
      <c r="N327" s="357"/>
      <c r="O327" s="358"/>
      <c r="P327" s="375"/>
      <c r="Y327" s="360"/>
    </row>
    <row r="328" spans="1:25" s="376" customFormat="1" ht="15" customHeight="1">
      <c r="A328" s="361">
        <v>59</v>
      </c>
      <c r="B328" s="362" t="s">
        <v>478</v>
      </c>
      <c r="C328" s="363" t="s">
        <v>479</v>
      </c>
      <c r="D328" s="364" t="s">
        <v>112</v>
      </c>
      <c r="E328" s="365">
        <v>0.14399999999999999</v>
      </c>
      <c r="F328" s="366"/>
      <c r="G328" s="367">
        <f>ROUND(E328*F328,4)</f>
        <v>0</v>
      </c>
      <c r="H328" s="368"/>
      <c r="I328" s="369">
        <f t="shared" si="14"/>
        <v>0</v>
      </c>
      <c r="J328" s="475"/>
      <c r="K328" s="371">
        <f t="shared" si="15"/>
        <v>0</v>
      </c>
      <c r="L328" s="372"/>
      <c r="M328" s="373" t="s">
        <v>359</v>
      </c>
      <c r="N328" s="373" t="s">
        <v>360</v>
      </c>
      <c r="O328" s="374" t="s">
        <v>480</v>
      </c>
      <c r="P328" s="375" t="s">
        <v>362</v>
      </c>
      <c r="R328" s="359"/>
      <c r="S328" s="377">
        <f>LEN(C328)</f>
        <v>41</v>
      </c>
      <c r="T328" s="359"/>
      <c r="Y328" s="378"/>
    </row>
    <row r="329" spans="1:25" s="418" customFormat="1" ht="13.5" customHeight="1">
      <c r="A329" s="476"/>
      <c r="B329" s="477"/>
      <c r="C329" s="477"/>
      <c r="D329" s="478"/>
      <c r="E329" s="479"/>
      <c r="F329" s="480"/>
      <c r="G329" s="440">
        <f>ROUND(E329*F329,4)</f>
        <v>0</v>
      </c>
      <c r="H329" s="481"/>
      <c r="I329" s="442">
        <f t="shared" si="14"/>
        <v>0</v>
      </c>
      <c r="J329" s="482"/>
      <c r="K329" s="444">
        <f t="shared" si="15"/>
        <v>0</v>
      </c>
      <c r="L329" s="483"/>
      <c r="M329" s="484"/>
      <c r="N329" s="485"/>
      <c r="O329" s="486"/>
      <c r="P329" s="417"/>
    </row>
    <row r="330" spans="1:25" s="359" customFormat="1" ht="13.5" customHeight="1">
      <c r="A330" s="446" t="s">
        <v>363</v>
      </c>
      <c r="B330" s="447" t="s">
        <v>481</v>
      </c>
      <c r="C330" s="447" t="s">
        <v>477</v>
      </c>
      <c r="D330" s="448"/>
      <c r="E330" s="449"/>
      <c r="F330" s="450"/>
      <c r="G330" s="450">
        <f>SUM(G328:G329)</f>
        <v>0</v>
      </c>
      <c r="H330" s="451"/>
      <c r="I330" s="452">
        <f>SUM(I328:I329)</f>
        <v>0</v>
      </c>
      <c r="J330" s="453"/>
      <c r="K330" s="454">
        <f>SUM(K328:K329)</f>
        <v>0</v>
      </c>
      <c r="L330" s="355"/>
      <c r="M330" s="356"/>
      <c r="N330" s="357"/>
      <c r="O330" s="358"/>
      <c r="P330" s="375"/>
      <c r="Y330" s="360"/>
    </row>
    <row r="331" spans="1:25" s="418" customFormat="1" ht="13.5" customHeight="1">
      <c r="A331" s="476"/>
      <c r="B331" s="477"/>
      <c r="C331" s="477"/>
      <c r="D331" s="478"/>
      <c r="E331" s="479"/>
      <c r="F331" s="480"/>
      <c r="G331" s="480"/>
      <c r="H331" s="487"/>
      <c r="I331" s="488"/>
      <c r="J331" s="489"/>
      <c r="K331" s="490"/>
      <c r="L331" s="483"/>
      <c r="M331" s="484"/>
      <c r="N331" s="485"/>
      <c r="O331" s="486"/>
      <c r="P331" s="417"/>
    </row>
    <row r="332" spans="1:25" s="359" customFormat="1" ht="13.5" customHeight="1">
      <c r="A332" s="345" t="s">
        <v>353</v>
      </c>
      <c r="B332" s="346" t="s">
        <v>482</v>
      </c>
      <c r="C332" s="346" t="s">
        <v>483</v>
      </c>
      <c r="D332" s="347"/>
      <c r="E332" s="348"/>
      <c r="F332" s="349"/>
      <c r="G332" s="350"/>
      <c r="H332" s="351"/>
      <c r="I332" s="352"/>
      <c r="J332" s="353"/>
      <c r="K332" s="354"/>
      <c r="L332" s="355"/>
      <c r="M332" s="356" t="s">
        <v>356</v>
      </c>
      <c r="N332" s="357"/>
      <c r="O332" s="358"/>
      <c r="P332" s="375"/>
      <c r="Y332" s="360"/>
    </row>
    <row r="333" spans="1:25" s="376" customFormat="1" ht="27" customHeight="1">
      <c r="A333" s="361">
        <v>60</v>
      </c>
      <c r="B333" s="362" t="s">
        <v>484</v>
      </c>
      <c r="C333" s="363" t="s">
        <v>485</v>
      </c>
      <c r="D333" s="364" t="s">
        <v>124</v>
      </c>
      <c r="E333" s="365">
        <v>2</v>
      </c>
      <c r="F333" s="366"/>
      <c r="G333" s="367">
        <f>ROUND(E333*F333,4)</f>
        <v>0</v>
      </c>
      <c r="H333" s="368"/>
      <c r="I333" s="369">
        <f t="shared" si="14"/>
        <v>0</v>
      </c>
      <c r="J333" s="370"/>
      <c r="K333" s="371">
        <f t="shared" si="15"/>
        <v>0</v>
      </c>
      <c r="L333" s="372"/>
      <c r="M333" s="373" t="s">
        <v>359</v>
      </c>
      <c r="N333" s="373" t="s">
        <v>187</v>
      </c>
      <c r="O333" s="432" t="s">
        <v>486</v>
      </c>
      <c r="P333" s="375" t="s">
        <v>362</v>
      </c>
      <c r="Q333" s="404"/>
      <c r="R333" s="359"/>
      <c r="S333" s="377">
        <f>LEN(C333)</f>
        <v>56</v>
      </c>
      <c r="T333" s="359"/>
      <c r="U333" s="359"/>
      <c r="V333" s="359"/>
      <c r="W333" s="359"/>
      <c r="X333" s="359"/>
      <c r="Y333" s="360"/>
    </row>
    <row r="334" spans="1:25" s="376" customFormat="1">
      <c r="A334" s="361"/>
      <c r="B334" s="362"/>
      <c r="C334" s="363"/>
      <c r="D334" s="364"/>
      <c r="E334" s="365"/>
      <c r="F334" s="366"/>
      <c r="G334" s="367">
        <f>ROUND(E334*F334,4)</f>
        <v>0</v>
      </c>
      <c r="H334" s="368"/>
      <c r="I334" s="369">
        <f t="shared" si="14"/>
        <v>0</v>
      </c>
      <c r="J334" s="370"/>
      <c r="K334" s="371">
        <f t="shared" si="15"/>
        <v>0</v>
      </c>
      <c r="L334" s="372"/>
      <c r="M334" s="373"/>
      <c r="N334" s="373"/>
      <c r="O334" s="374"/>
      <c r="P334" s="379"/>
      <c r="R334" s="359"/>
      <c r="S334" s="377"/>
      <c r="Y334" s="378"/>
    </row>
    <row r="335" spans="1:25" s="418" customFormat="1" ht="13.5" customHeight="1">
      <c r="A335" s="446" t="s">
        <v>363</v>
      </c>
      <c r="B335" s="447" t="s">
        <v>487</v>
      </c>
      <c r="C335" s="447" t="s">
        <v>483</v>
      </c>
      <c r="D335" s="448"/>
      <c r="E335" s="449"/>
      <c r="F335" s="450"/>
      <c r="G335" s="450">
        <f>SUM(G333:G334)</f>
        <v>0</v>
      </c>
      <c r="H335" s="451"/>
      <c r="I335" s="452">
        <f>SUM(I333:I334)</f>
        <v>0</v>
      </c>
      <c r="J335" s="453"/>
      <c r="K335" s="454">
        <f>SUM(K333:K334)</f>
        <v>0</v>
      </c>
      <c r="L335" s="483"/>
      <c r="M335" s="484"/>
      <c r="N335" s="485"/>
      <c r="O335" s="486"/>
      <c r="P335" s="417"/>
    </row>
    <row r="336" spans="1:25" s="418" customFormat="1" ht="13.5" customHeight="1">
      <c r="A336" s="476"/>
      <c r="B336" s="477"/>
      <c r="C336" s="477"/>
      <c r="D336" s="478"/>
      <c r="E336" s="479"/>
      <c r="F336" s="480"/>
      <c r="G336" s="480"/>
      <c r="H336" s="487"/>
      <c r="I336" s="488"/>
      <c r="J336" s="489"/>
      <c r="K336" s="490"/>
      <c r="L336" s="483"/>
      <c r="M336" s="484"/>
      <c r="N336" s="485"/>
      <c r="O336" s="486"/>
      <c r="P336" s="417"/>
    </row>
    <row r="337" spans="1:25" s="359" customFormat="1" ht="13.5" customHeight="1">
      <c r="A337" s="345" t="s">
        <v>353</v>
      </c>
      <c r="B337" s="346" t="s">
        <v>365</v>
      </c>
      <c r="C337" s="346" t="s">
        <v>366</v>
      </c>
      <c r="D337" s="347"/>
      <c r="E337" s="348"/>
      <c r="F337" s="349"/>
      <c r="G337" s="350"/>
      <c r="H337" s="351"/>
      <c r="I337" s="352"/>
      <c r="J337" s="353"/>
      <c r="K337" s="354"/>
      <c r="L337" s="355"/>
      <c r="M337" s="356" t="s">
        <v>356</v>
      </c>
      <c r="N337" s="357"/>
      <c r="O337" s="358"/>
      <c r="P337" s="375"/>
      <c r="Y337" s="360"/>
    </row>
    <row r="338" spans="1:25" s="376" customFormat="1" ht="24.75" customHeight="1">
      <c r="A338" s="361">
        <v>61</v>
      </c>
      <c r="B338" s="362" t="s">
        <v>488</v>
      </c>
      <c r="C338" s="363" t="s">
        <v>489</v>
      </c>
      <c r="D338" s="364" t="s">
        <v>112</v>
      </c>
      <c r="E338" s="365">
        <v>1.5489999999999999</v>
      </c>
      <c r="F338" s="366"/>
      <c r="G338" s="367">
        <f>ROUND(E338*F338,4)</f>
        <v>0</v>
      </c>
      <c r="H338" s="368"/>
      <c r="I338" s="369">
        <f t="shared" si="14"/>
        <v>0</v>
      </c>
      <c r="J338" s="370"/>
      <c r="K338" s="371">
        <f t="shared" si="15"/>
        <v>0</v>
      </c>
      <c r="L338" s="372"/>
      <c r="M338" s="373" t="s">
        <v>359</v>
      </c>
      <c r="N338" s="373" t="s">
        <v>360</v>
      </c>
      <c r="O338" s="374" t="s">
        <v>490</v>
      </c>
      <c r="P338" s="375" t="s">
        <v>362</v>
      </c>
      <c r="R338" s="359"/>
      <c r="S338" s="377">
        <f>LEN(C338)</f>
        <v>58</v>
      </c>
      <c r="T338" s="359"/>
      <c r="Y338" s="378"/>
    </row>
    <row r="339" spans="1:25" s="376" customFormat="1" ht="15" customHeight="1">
      <c r="A339" s="361"/>
      <c r="B339" s="362"/>
      <c r="C339" s="363"/>
      <c r="D339" s="364"/>
      <c r="E339" s="365"/>
      <c r="F339" s="366"/>
      <c r="G339" s="367">
        <f>ROUND(E339*F339,4)</f>
        <v>0</v>
      </c>
      <c r="H339" s="368"/>
      <c r="I339" s="369">
        <f t="shared" si="14"/>
        <v>0</v>
      </c>
      <c r="J339" s="370"/>
      <c r="K339" s="371">
        <f t="shared" si="15"/>
        <v>0</v>
      </c>
      <c r="L339" s="372"/>
      <c r="M339" s="373"/>
      <c r="N339" s="373"/>
      <c r="O339" s="374"/>
      <c r="P339" s="379"/>
      <c r="R339" s="359"/>
      <c r="S339" s="377"/>
      <c r="T339" s="359"/>
      <c r="Y339" s="378"/>
    </row>
    <row r="340" spans="1:25" s="359" customFormat="1" ht="13.5" customHeight="1">
      <c r="A340" s="446" t="s">
        <v>363</v>
      </c>
      <c r="B340" s="447" t="s">
        <v>373</v>
      </c>
      <c r="C340" s="447" t="s">
        <v>366</v>
      </c>
      <c r="D340" s="448"/>
      <c r="E340" s="449"/>
      <c r="F340" s="450"/>
      <c r="G340" s="450">
        <f>SUM(G338:G339)</f>
        <v>0</v>
      </c>
      <c r="H340" s="451"/>
      <c r="I340" s="452">
        <f>SUM(I338:I339)</f>
        <v>0</v>
      </c>
      <c r="J340" s="453"/>
      <c r="K340" s="454">
        <f>SUM(K338:K339)</f>
        <v>0</v>
      </c>
      <c r="L340" s="355"/>
      <c r="M340" s="356"/>
      <c r="N340" s="357"/>
      <c r="O340" s="358"/>
      <c r="P340" s="375"/>
      <c r="Y340" s="360"/>
    </row>
    <row r="341" spans="1:25" s="359" customFormat="1" ht="13.5" customHeight="1">
      <c r="A341" s="455"/>
      <c r="B341" s="456"/>
      <c r="C341" s="456"/>
      <c r="D341" s="457"/>
      <c r="E341" s="458"/>
      <c r="F341" s="459"/>
      <c r="G341" s="460"/>
      <c r="H341" s="461"/>
      <c r="I341" s="462"/>
      <c r="J341" s="463"/>
      <c r="K341" s="464"/>
      <c r="L341" s="355"/>
      <c r="M341" s="356"/>
      <c r="N341" s="357"/>
      <c r="O341" s="358"/>
      <c r="P341" s="375"/>
      <c r="Y341" s="360"/>
    </row>
    <row r="342" spans="1:25" s="359" customFormat="1" ht="13.5" customHeight="1">
      <c r="A342" s="345" t="s">
        <v>353</v>
      </c>
      <c r="B342" s="346" t="s">
        <v>491</v>
      </c>
      <c r="C342" s="346" t="s">
        <v>375</v>
      </c>
      <c r="D342" s="347"/>
      <c r="E342" s="348"/>
      <c r="F342" s="349"/>
      <c r="G342" s="350"/>
      <c r="H342" s="351"/>
      <c r="I342" s="352"/>
      <c r="J342" s="353"/>
      <c r="K342" s="354"/>
      <c r="L342" s="355"/>
      <c r="M342" s="356" t="s">
        <v>356</v>
      </c>
      <c r="N342" s="357"/>
      <c r="O342" s="358"/>
      <c r="P342" s="375"/>
      <c r="Y342" s="360"/>
    </row>
    <row r="343" spans="1:25" s="376" customFormat="1" ht="15" customHeight="1">
      <c r="A343" s="361">
        <v>62</v>
      </c>
      <c r="B343" s="362" t="s">
        <v>492</v>
      </c>
      <c r="C343" s="363" t="s">
        <v>493</v>
      </c>
      <c r="D343" s="364" t="s">
        <v>180</v>
      </c>
      <c r="E343" s="365">
        <v>15.54</v>
      </c>
      <c r="F343" s="366"/>
      <c r="G343" s="367">
        <f t="shared" ref="G343:G348" si="16">ROUND(E343*F343,4)</f>
        <v>0</v>
      </c>
      <c r="H343" s="368"/>
      <c r="I343" s="369">
        <f t="shared" ref="I343:I364" si="17">$E343*$H343</f>
        <v>0</v>
      </c>
      <c r="J343" s="370"/>
      <c r="K343" s="371">
        <f t="shared" ref="K343:K364" si="18">$E343*$J343</f>
        <v>0</v>
      </c>
      <c r="L343" s="372"/>
      <c r="M343" s="373" t="s">
        <v>359</v>
      </c>
      <c r="N343" s="373" t="s">
        <v>187</v>
      </c>
      <c r="O343" s="403" t="s">
        <v>494</v>
      </c>
      <c r="P343" s="375" t="s">
        <v>362</v>
      </c>
      <c r="R343" s="359"/>
      <c r="S343" s="377"/>
      <c r="T343" s="359"/>
      <c r="Y343" s="378"/>
    </row>
    <row r="344" spans="1:25" s="376" customFormat="1" ht="24" customHeight="1">
      <c r="A344" s="361">
        <v>63</v>
      </c>
      <c r="B344" s="362" t="s">
        <v>495</v>
      </c>
      <c r="C344" s="363" t="s">
        <v>496</v>
      </c>
      <c r="D344" s="364" t="s">
        <v>180</v>
      </c>
      <c r="E344" s="365">
        <v>33.130000000000003</v>
      </c>
      <c r="F344" s="366"/>
      <c r="G344" s="367">
        <f t="shared" si="16"/>
        <v>0</v>
      </c>
      <c r="H344" s="368"/>
      <c r="I344" s="369">
        <f t="shared" si="17"/>
        <v>0</v>
      </c>
      <c r="J344" s="370"/>
      <c r="K344" s="371">
        <f t="shared" si="18"/>
        <v>0</v>
      </c>
      <c r="L344" s="372"/>
      <c r="M344" s="373" t="s">
        <v>359</v>
      </c>
      <c r="N344" s="373" t="s">
        <v>360</v>
      </c>
      <c r="O344" s="403" t="s">
        <v>497</v>
      </c>
      <c r="P344" s="375" t="s">
        <v>362</v>
      </c>
      <c r="R344" s="359"/>
      <c r="S344" s="377"/>
      <c r="T344" s="359"/>
      <c r="Y344" s="378"/>
    </row>
    <row r="345" spans="1:25" s="376" customFormat="1" ht="24.75" customHeight="1">
      <c r="A345" s="361">
        <v>64</v>
      </c>
      <c r="B345" s="362" t="s">
        <v>498</v>
      </c>
      <c r="C345" s="363" t="s">
        <v>499</v>
      </c>
      <c r="D345" s="364" t="s">
        <v>180</v>
      </c>
      <c r="E345" s="365">
        <v>2.7919999999999998</v>
      </c>
      <c r="F345" s="366"/>
      <c r="G345" s="367">
        <f t="shared" si="16"/>
        <v>0</v>
      </c>
      <c r="H345" s="368"/>
      <c r="I345" s="369">
        <f t="shared" si="17"/>
        <v>0</v>
      </c>
      <c r="J345" s="370"/>
      <c r="K345" s="371">
        <f t="shared" si="18"/>
        <v>0</v>
      </c>
      <c r="L345" s="372"/>
      <c r="M345" s="373" t="s">
        <v>359</v>
      </c>
      <c r="N345" s="373" t="s">
        <v>360</v>
      </c>
      <c r="O345" s="374" t="s">
        <v>500</v>
      </c>
      <c r="P345" s="375" t="s">
        <v>362</v>
      </c>
      <c r="R345" s="359"/>
      <c r="S345" s="377"/>
      <c r="T345" s="359"/>
      <c r="Y345" s="378"/>
    </row>
    <row r="346" spans="1:25" s="376" customFormat="1" ht="22.5" customHeight="1">
      <c r="A346" s="361">
        <v>65</v>
      </c>
      <c r="B346" s="362" t="s">
        <v>381</v>
      </c>
      <c r="C346" s="363" t="s">
        <v>382</v>
      </c>
      <c r="D346" s="364" t="s">
        <v>180</v>
      </c>
      <c r="E346" s="365">
        <v>33.130000000000003</v>
      </c>
      <c r="F346" s="366"/>
      <c r="G346" s="367">
        <f t="shared" si="16"/>
        <v>0</v>
      </c>
      <c r="H346" s="368"/>
      <c r="I346" s="369">
        <f t="shared" si="17"/>
        <v>0</v>
      </c>
      <c r="J346" s="370"/>
      <c r="K346" s="371">
        <f t="shared" si="18"/>
        <v>0</v>
      </c>
      <c r="L346" s="372"/>
      <c r="M346" s="373" t="s">
        <v>359</v>
      </c>
      <c r="N346" s="373" t="s">
        <v>360</v>
      </c>
      <c r="O346" s="374" t="s">
        <v>383</v>
      </c>
      <c r="P346" s="375" t="s">
        <v>362</v>
      </c>
      <c r="Q346" s="404"/>
      <c r="R346" s="359"/>
      <c r="S346" s="377"/>
      <c r="T346" s="359"/>
      <c r="U346" s="359"/>
      <c r="V346" s="359"/>
      <c r="W346" s="359"/>
      <c r="X346" s="359"/>
      <c r="Y346" s="360"/>
    </row>
    <row r="347" spans="1:25" s="376" customFormat="1" ht="15" customHeight="1">
      <c r="A347" s="361">
        <v>66</v>
      </c>
      <c r="B347" s="362" t="s">
        <v>420</v>
      </c>
      <c r="C347" s="363" t="s">
        <v>421</v>
      </c>
      <c r="D347" s="364" t="s">
        <v>112</v>
      </c>
      <c r="E347" s="365">
        <v>4.97</v>
      </c>
      <c r="F347" s="366"/>
      <c r="G347" s="367">
        <f t="shared" si="16"/>
        <v>0</v>
      </c>
      <c r="H347" s="368"/>
      <c r="I347" s="369">
        <f t="shared" si="17"/>
        <v>0</v>
      </c>
      <c r="J347" s="370"/>
      <c r="K347" s="371">
        <f t="shared" si="18"/>
        <v>0</v>
      </c>
      <c r="L347" s="372"/>
      <c r="M347" s="373" t="s">
        <v>359</v>
      </c>
      <c r="N347" s="373" t="s">
        <v>187</v>
      </c>
      <c r="O347" s="403" t="s">
        <v>422</v>
      </c>
      <c r="P347" s="375" t="s">
        <v>362</v>
      </c>
      <c r="R347" s="359"/>
      <c r="S347" s="377"/>
      <c r="T347" s="359"/>
      <c r="Y347" s="378"/>
    </row>
    <row r="348" spans="1:25" s="359" customFormat="1" ht="13.5" customHeight="1">
      <c r="A348" s="455"/>
      <c r="B348" s="456"/>
      <c r="C348" s="456"/>
      <c r="D348" s="457"/>
      <c r="E348" s="458"/>
      <c r="F348" s="459"/>
      <c r="G348" s="367">
        <f t="shared" si="16"/>
        <v>0</v>
      </c>
      <c r="H348" s="491"/>
      <c r="I348" s="369">
        <f t="shared" si="17"/>
        <v>0</v>
      </c>
      <c r="J348" s="492"/>
      <c r="K348" s="371">
        <f t="shared" si="18"/>
        <v>0</v>
      </c>
      <c r="L348" s="355"/>
      <c r="M348" s="356"/>
      <c r="N348" s="357"/>
      <c r="O348" s="358"/>
      <c r="P348" s="375"/>
      <c r="Y348" s="360"/>
    </row>
    <row r="349" spans="1:25" s="359" customFormat="1" ht="13.5" customHeight="1">
      <c r="A349" s="446" t="s">
        <v>363</v>
      </c>
      <c r="B349" s="447" t="s">
        <v>501</v>
      </c>
      <c r="C349" s="447" t="s">
        <v>375</v>
      </c>
      <c r="D349" s="448"/>
      <c r="E349" s="449"/>
      <c r="F349" s="450"/>
      <c r="G349" s="450">
        <f>SUM(G343:G348)</f>
        <v>0</v>
      </c>
      <c r="H349" s="451"/>
      <c r="I349" s="452">
        <f>SUM(I343:I348)</f>
        <v>0</v>
      </c>
      <c r="J349" s="453"/>
      <c r="K349" s="454">
        <f>SUM(K343:K348)</f>
        <v>0</v>
      </c>
      <c r="L349" s="355"/>
      <c r="M349" s="356"/>
      <c r="N349" s="357"/>
      <c r="O349" s="358"/>
      <c r="P349" s="375"/>
      <c r="Y349" s="360"/>
    </row>
    <row r="350" spans="1:25" s="418" customFormat="1" ht="13.5" customHeight="1">
      <c r="A350" s="476"/>
      <c r="B350" s="477"/>
      <c r="C350" s="477"/>
      <c r="D350" s="478"/>
      <c r="E350" s="479"/>
      <c r="F350" s="480"/>
      <c r="G350" s="480"/>
      <c r="H350" s="487"/>
      <c r="I350" s="488"/>
      <c r="J350" s="489"/>
      <c r="K350" s="490"/>
      <c r="L350" s="483"/>
      <c r="M350" s="484"/>
      <c r="N350" s="485"/>
      <c r="O350" s="486"/>
      <c r="P350" s="417"/>
    </row>
    <row r="351" spans="1:25" s="359" customFormat="1">
      <c r="A351" s="345" t="s">
        <v>353</v>
      </c>
      <c r="B351" s="346" t="s">
        <v>502</v>
      </c>
      <c r="C351" s="346" t="s">
        <v>503</v>
      </c>
      <c r="D351" s="347"/>
      <c r="E351" s="348"/>
      <c r="F351" s="349"/>
      <c r="G351" s="350"/>
      <c r="H351" s="351"/>
      <c r="I351" s="352"/>
      <c r="J351" s="353"/>
      <c r="K351" s="354"/>
      <c r="L351" s="355"/>
      <c r="M351" s="356" t="s">
        <v>356</v>
      </c>
      <c r="N351" s="357"/>
      <c r="O351" s="358"/>
      <c r="P351" s="375"/>
      <c r="Y351" s="360"/>
    </row>
    <row r="352" spans="1:25" s="376" customFormat="1" ht="15" customHeight="1">
      <c r="A352" s="361">
        <v>67</v>
      </c>
      <c r="B352" s="362" t="s">
        <v>504</v>
      </c>
      <c r="C352" s="363" t="s">
        <v>505</v>
      </c>
      <c r="D352" s="364" t="s">
        <v>180</v>
      </c>
      <c r="E352" s="365">
        <v>5</v>
      </c>
      <c r="F352" s="366"/>
      <c r="G352" s="367">
        <f>ROUND(E352*F352,4)</f>
        <v>0</v>
      </c>
      <c r="H352" s="368"/>
      <c r="I352" s="369">
        <f t="shared" si="17"/>
        <v>0</v>
      </c>
      <c r="J352" s="370"/>
      <c r="K352" s="371">
        <f t="shared" si="18"/>
        <v>0</v>
      </c>
      <c r="L352" s="372"/>
      <c r="M352" s="373" t="s">
        <v>359</v>
      </c>
      <c r="N352" s="373" t="s">
        <v>360</v>
      </c>
      <c r="O352" s="374" t="s">
        <v>506</v>
      </c>
      <c r="P352" s="375" t="s">
        <v>362</v>
      </c>
      <c r="Q352" s="404"/>
      <c r="R352" s="359"/>
      <c r="S352" s="377">
        <f>LEN(C352)</f>
        <v>46</v>
      </c>
      <c r="Y352" s="378"/>
    </row>
    <row r="353" spans="1:25" s="376" customFormat="1" ht="15" customHeight="1">
      <c r="A353" s="361"/>
      <c r="B353" s="362"/>
      <c r="C353" s="363"/>
      <c r="D353" s="364"/>
      <c r="E353" s="365"/>
      <c r="F353" s="366"/>
      <c r="G353" s="367"/>
      <c r="H353" s="368"/>
      <c r="I353" s="369">
        <f t="shared" si="17"/>
        <v>0</v>
      </c>
      <c r="J353" s="370"/>
      <c r="K353" s="371">
        <f t="shared" si="18"/>
        <v>0</v>
      </c>
      <c r="L353" s="372"/>
      <c r="M353" s="373"/>
      <c r="N353" s="373"/>
      <c r="O353" s="374"/>
      <c r="P353" s="375"/>
      <c r="Q353" s="404"/>
      <c r="R353" s="359"/>
      <c r="S353" s="377"/>
      <c r="Y353" s="378"/>
    </row>
    <row r="354" spans="1:25" s="360" customFormat="1" ht="12.95" customHeight="1">
      <c r="A354" s="380" t="s">
        <v>363</v>
      </c>
      <c r="B354" s="381" t="s">
        <v>507</v>
      </c>
      <c r="C354" s="381" t="s">
        <v>503</v>
      </c>
      <c r="D354" s="382"/>
      <c r="E354" s="383"/>
      <c r="F354" s="384"/>
      <c r="G354" s="384">
        <f>SUM(G352:G352)</f>
        <v>0</v>
      </c>
      <c r="H354" s="385"/>
      <c r="I354" s="386">
        <f>SUM(I352:I353)</f>
        <v>0</v>
      </c>
      <c r="J354" s="387"/>
      <c r="K354" s="388">
        <f>SUM(K352:K353)</f>
        <v>0</v>
      </c>
      <c r="L354" s="389"/>
      <c r="M354" s="390"/>
      <c r="N354" s="391"/>
      <c r="O354" s="392"/>
      <c r="P354" s="375"/>
      <c r="R354" s="393"/>
      <c r="S354" s="393"/>
    </row>
    <row r="355" spans="1:25" s="418" customFormat="1" ht="13.5" customHeight="1">
      <c r="A355" s="476"/>
      <c r="B355" s="477"/>
      <c r="C355" s="477"/>
      <c r="D355" s="478"/>
      <c r="E355" s="479"/>
      <c r="F355" s="480"/>
      <c r="G355" s="480"/>
      <c r="H355" s="487"/>
      <c r="I355" s="488"/>
      <c r="J355" s="489"/>
      <c r="K355" s="490"/>
      <c r="L355" s="483"/>
      <c r="M355" s="484"/>
      <c r="N355" s="485"/>
      <c r="O355" s="486"/>
      <c r="P355" s="417"/>
    </row>
    <row r="356" spans="1:25" s="359" customFormat="1">
      <c r="A356" s="345" t="s">
        <v>353</v>
      </c>
      <c r="B356" s="346" t="s">
        <v>409</v>
      </c>
      <c r="C356" s="346" t="s">
        <v>410</v>
      </c>
      <c r="D356" s="347"/>
      <c r="E356" s="348"/>
      <c r="F356" s="349"/>
      <c r="G356" s="350"/>
      <c r="H356" s="351"/>
      <c r="I356" s="352"/>
      <c r="J356" s="353"/>
      <c r="K356" s="354"/>
      <c r="L356" s="355"/>
      <c r="M356" s="356" t="s">
        <v>356</v>
      </c>
      <c r="N356" s="357"/>
      <c r="O356" s="358"/>
      <c r="P356" s="375"/>
      <c r="Y356" s="360"/>
    </row>
    <row r="357" spans="1:25" s="376" customFormat="1" ht="15" customHeight="1">
      <c r="A357" s="361">
        <v>68</v>
      </c>
      <c r="B357" s="362" t="s">
        <v>430</v>
      </c>
      <c r="C357" s="363" t="s">
        <v>431</v>
      </c>
      <c r="D357" s="364" t="s">
        <v>116</v>
      </c>
      <c r="E357" s="365">
        <v>29.2</v>
      </c>
      <c r="F357" s="366"/>
      <c r="G357" s="367">
        <f>ROUND(E357*F357,4)</f>
        <v>0</v>
      </c>
      <c r="H357" s="368"/>
      <c r="I357" s="369">
        <f t="shared" si="17"/>
        <v>0</v>
      </c>
      <c r="J357" s="370"/>
      <c r="K357" s="371">
        <f t="shared" si="18"/>
        <v>0</v>
      </c>
      <c r="L357" s="372"/>
      <c r="M357" s="373" t="s">
        <v>359</v>
      </c>
      <c r="N357" s="373" t="s">
        <v>360</v>
      </c>
      <c r="O357" s="403" t="s">
        <v>432</v>
      </c>
      <c r="P357" s="375" t="s">
        <v>362</v>
      </c>
      <c r="R357" s="359"/>
      <c r="S357" s="377">
        <f>LEN(C357)</f>
        <v>40</v>
      </c>
      <c r="Y357" s="378"/>
    </row>
    <row r="358" spans="1:25" s="376" customFormat="1" ht="25.5" customHeight="1">
      <c r="A358" s="361">
        <v>69</v>
      </c>
      <c r="B358" s="362" t="s">
        <v>411</v>
      </c>
      <c r="C358" s="363" t="s">
        <v>412</v>
      </c>
      <c r="D358" s="364" t="s">
        <v>116</v>
      </c>
      <c r="E358" s="365">
        <v>47</v>
      </c>
      <c r="F358" s="366"/>
      <c r="G358" s="367">
        <f>ROUND(E358*F358,4)</f>
        <v>0</v>
      </c>
      <c r="H358" s="368"/>
      <c r="I358" s="369">
        <f t="shared" si="17"/>
        <v>0</v>
      </c>
      <c r="J358" s="370"/>
      <c r="K358" s="371">
        <f t="shared" si="18"/>
        <v>0</v>
      </c>
      <c r="L358" s="372"/>
      <c r="M358" s="373" t="s">
        <v>359</v>
      </c>
      <c r="N358" s="373" t="s">
        <v>394</v>
      </c>
      <c r="O358" s="421" t="s">
        <v>413</v>
      </c>
      <c r="P358" s="375" t="s">
        <v>362</v>
      </c>
      <c r="Q358" s="404"/>
      <c r="R358" s="359"/>
      <c r="S358" s="377">
        <f>LEN(C358)</f>
        <v>68</v>
      </c>
      <c r="T358" s="359"/>
      <c r="U358" s="359"/>
      <c r="V358" s="359"/>
      <c r="W358" s="359"/>
      <c r="X358" s="359"/>
      <c r="Y358" s="360"/>
    </row>
    <row r="359" spans="1:25" s="418" customFormat="1" ht="13.5" customHeight="1">
      <c r="A359" s="476"/>
      <c r="B359" s="477"/>
      <c r="C359" s="477"/>
      <c r="D359" s="478"/>
      <c r="E359" s="479"/>
      <c r="F359" s="480"/>
      <c r="G359" s="367">
        <f>ROUND(E359*F359,4)</f>
        <v>0</v>
      </c>
      <c r="H359" s="481"/>
      <c r="I359" s="369">
        <f t="shared" si="17"/>
        <v>0</v>
      </c>
      <c r="J359" s="482"/>
      <c r="K359" s="371">
        <f t="shared" si="18"/>
        <v>0</v>
      </c>
      <c r="L359" s="483"/>
      <c r="M359" s="484"/>
      <c r="N359" s="485"/>
      <c r="O359" s="486"/>
      <c r="P359" s="417"/>
    </row>
    <row r="360" spans="1:25" s="418" customFormat="1" ht="13.5" customHeight="1">
      <c r="A360" s="446" t="s">
        <v>363</v>
      </c>
      <c r="B360" s="447" t="s">
        <v>414</v>
      </c>
      <c r="C360" s="447" t="s">
        <v>410</v>
      </c>
      <c r="D360" s="448"/>
      <c r="E360" s="449"/>
      <c r="F360" s="450"/>
      <c r="G360" s="450">
        <f>SUM(G357:G359)</f>
        <v>0</v>
      </c>
      <c r="H360" s="451"/>
      <c r="I360" s="452">
        <f>SUM(I357:I359)</f>
        <v>0</v>
      </c>
      <c r="J360" s="453"/>
      <c r="K360" s="454">
        <f>SUM(K357:K359)</f>
        <v>0</v>
      </c>
      <c r="L360" s="483"/>
      <c r="M360" s="484"/>
      <c r="N360" s="485"/>
      <c r="O360" s="486"/>
      <c r="P360" s="417"/>
    </row>
    <row r="361" spans="1:25" s="418" customFormat="1" ht="13.5" customHeight="1">
      <c r="A361" s="476"/>
      <c r="B361" s="477"/>
      <c r="C361" s="477"/>
      <c r="D361" s="478"/>
      <c r="E361" s="479"/>
      <c r="F361" s="480"/>
      <c r="G361" s="480"/>
      <c r="H361" s="487"/>
      <c r="I361" s="488"/>
      <c r="J361" s="489"/>
      <c r="K361" s="490"/>
      <c r="L361" s="483"/>
      <c r="M361" s="484"/>
      <c r="N361" s="485"/>
      <c r="O361" s="486"/>
      <c r="P361" s="417"/>
    </row>
    <row r="362" spans="1:25" s="359" customFormat="1">
      <c r="A362" s="345" t="s">
        <v>353</v>
      </c>
      <c r="B362" s="346" t="s">
        <v>415</v>
      </c>
      <c r="C362" s="346" t="s">
        <v>425</v>
      </c>
      <c r="D362" s="347"/>
      <c r="E362" s="348"/>
      <c r="F362" s="349"/>
      <c r="G362" s="350"/>
      <c r="H362" s="351"/>
      <c r="I362" s="352"/>
      <c r="J362" s="353"/>
      <c r="K362" s="354"/>
      <c r="L362" s="355"/>
      <c r="M362" s="356" t="s">
        <v>356</v>
      </c>
      <c r="N362" s="357"/>
      <c r="O362" s="358"/>
      <c r="P362" s="375"/>
      <c r="Y362" s="360"/>
    </row>
    <row r="363" spans="1:25" s="376" customFormat="1" ht="32.1" customHeight="1">
      <c r="A363" s="361">
        <v>70</v>
      </c>
      <c r="B363" s="362" t="s">
        <v>508</v>
      </c>
      <c r="C363" s="363" t="s">
        <v>509</v>
      </c>
      <c r="D363" s="364" t="s">
        <v>180</v>
      </c>
      <c r="E363" s="365">
        <v>32.5</v>
      </c>
      <c r="F363" s="366"/>
      <c r="G363" s="367">
        <f>ROUND(E363*F363,4)</f>
        <v>0</v>
      </c>
      <c r="H363" s="368"/>
      <c r="I363" s="369">
        <f t="shared" si="17"/>
        <v>0</v>
      </c>
      <c r="J363" s="370"/>
      <c r="K363" s="371">
        <f t="shared" si="18"/>
        <v>0</v>
      </c>
      <c r="L363" s="372"/>
      <c r="M363" s="373" t="s">
        <v>359</v>
      </c>
      <c r="N363" s="373" t="s">
        <v>394</v>
      </c>
      <c r="O363" s="403" t="s">
        <v>510</v>
      </c>
      <c r="P363" s="375" t="s">
        <v>362</v>
      </c>
      <c r="Q363" s="404"/>
      <c r="R363" s="359"/>
      <c r="S363" s="377">
        <f>LEN(C363)</f>
        <v>84</v>
      </c>
      <c r="T363" s="359"/>
      <c r="U363" s="359"/>
      <c r="V363" s="359"/>
      <c r="W363" s="359"/>
      <c r="X363" s="359"/>
      <c r="Y363" s="360"/>
    </row>
    <row r="364" spans="1:25" s="376" customFormat="1" ht="15" customHeight="1">
      <c r="A364" s="361"/>
      <c r="B364" s="362"/>
      <c r="C364" s="363"/>
      <c r="D364" s="364"/>
      <c r="E364" s="365"/>
      <c r="F364" s="366"/>
      <c r="G364" s="367">
        <f>ROUND(E364*F364,4)</f>
        <v>0</v>
      </c>
      <c r="H364" s="368"/>
      <c r="I364" s="369">
        <f t="shared" si="17"/>
        <v>0</v>
      </c>
      <c r="J364" s="370"/>
      <c r="K364" s="371">
        <f t="shared" si="18"/>
        <v>0</v>
      </c>
      <c r="L364" s="372"/>
      <c r="M364" s="373"/>
      <c r="N364" s="373"/>
      <c r="O364" s="421"/>
      <c r="P364" s="375"/>
      <c r="Q364" s="404"/>
      <c r="R364" s="359"/>
      <c r="S364" s="377"/>
      <c r="T364" s="359"/>
      <c r="U364" s="359"/>
      <c r="V364" s="359"/>
      <c r="W364" s="359"/>
      <c r="X364" s="359"/>
      <c r="Y364" s="360"/>
    </row>
    <row r="365" spans="1:25" s="418" customFormat="1" ht="13.5" customHeight="1">
      <c r="A365" s="446" t="s">
        <v>363</v>
      </c>
      <c r="B365" s="447" t="s">
        <v>423</v>
      </c>
      <c r="C365" s="447" t="s">
        <v>425</v>
      </c>
      <c r="D365" s="448"/>
      <c r="E365" s="448"/>
      <c r="F365" s="450"/>
      <c r="G365" s="450">
        <f>SUM(G363:G364)</f>
        <v>0</v>
      </c>
      <c r="H365" s="451"/>
      <c r="I365" s="452">
        <f>SUM(I363:I364)</f>
        <v>0</v>
      </c>
      <c r="J365" s="453"/>
      <c r="K365" s="454">
        <f>SUM(K363:K364)</f>
        <v>0</v>
      </c>
      <c r="L365" s="483"/>
      <c r="M365" s="484"/>
      <c r="N365" s="485"/>
      <c r="O365" s="486"/>
      <c r="P365" s="417"/>
    </row>
    <row r="366" spans="1:25" s="24" customFormat="1">
      <c r="B366" s="273"/>
      <c r="C366" s="274"/>
      <c r="E366" s="275"/>
      <c r="F366" s="103"/>
      <c r="J366" s="106"/>
      <c r="K366" s="106"/>
      <c r="L366" s="87"/>
      <c r="M366" s="133"/>
      <c r="O366" s="134"/>
    </row>
    <row r="367" spans="1:25" s="24" customFormat="1">
      <c r="B367" s="273"/>
      <c r="C367" s="274"/>
      <c r="E367" s="275"/>
      <c r="F367" s="103"/>
      <c r="J367" s="106"/>
      <c r="K367" s="106"/>
      <c r="L367" s="87"/>
      <c r="M367" s="133"/>
      <c r="O367" s="134"/>
    </row>
    <row r="368" spans="1:25" s="24" customFormat="1">
      <c r="B368" s="273"/>
      <c r="C368" s="274"/>
      <c r="E368" s="275"/>
      <c r="F368" s="103"/>
      <c r="J368" s="106"/>
      <c r="K368" s="106"/>
      <c r="L368" s="87"/>
      <c r="M368" s="133"/>
      <c r="O368" s="134"/>
    </row>
    <row r="369" spans="2:15" s="24" customFormat="1">
      <c r="B369" s="273"/>
      <c r="C369" s="274"/>
      <c r="E369" s="275"/>
      <c r="F369" s="103"/>
      <c r="J369" s="106"/>
      <c r="K369" s="106"/>
      <c r="L369" s="87"/>
      <c r="M369" s="133"/>
      <c r="O369" s="134"/>
    </row>
    <row r="370" spans="2:15" s="24" customFormat="1">
      <c r="B370" s="273"/>
      <c r="C370" s="274"/>
      <c r="E370" s="275"/>
      <c r="F370" s="103"/>
      <c r="J370" s="106"/>
      <c r="K370" s="106"/>
      <c r="L370" s="87"/>
      <c r="M370" s="133"/>
      <c r="O370" s="134"/>
    </row>
    <row r="371" spans="2:15" s="24" customFormat="1">
      <c r="B371" s="273"/>
      <c r="C371" s="274"/>
      <c r="E371" s="275"/>
      <c r="F371" s="103"/>
      <c r="J371" s="106"/>
      <c r="K371" s="106"/>
      <c r="L371" s="87"/>
      <c r="M371" s="133"/>
      <c r="O371" s="134"/>
    </row>
    <row r="372" spans="2:15" s="24" customFormat="1">
      <c r="B372" s="273"/>
      <c r="C372" s="274"/>
      <c r="E372" s="275"/>
      <c r="F372" s="103"/>
      <c r="J372" s="106"/>
      <c r="K372" s="106"/>
      <c r="L372" s="87"/>
      <c r="M372" s="133"/>
      <c r="O372" s="134"/>
    </row>
    <row r="373" spans="2:15" s="24" customFormat="1">
      <c r="B373" s="273"/>
      <c r="C373" s="274"/>
      <c r="E373" s="275"/>
      <c r="F373" s="103"/>
      <c r="J373" s="106"/>
      <c r="K373" s="106"/>
      <c r="L373" s="87"/>
      <c r="M373" s="133"/>
      <c r="O373" s="134"/>
    </row>
    <row r="374" spans="2:15" s="24" customFormat="1">
      <c r="B374" s="273"/>
      <c r="C374" s="274"/>
      <c r="E374" s="275"/>
      <c r="F374" s="103"/>
      <c r="J374" s="106"/>
      <c r="K374" s="106"/>
      <c r="L374" s="87"/>
      <c r="M374" s="133"/>
      <c r="O374" s="134"/>
    </row>
    <row r="375" spans="2:15" s="24" customFormat="1">
      <c r="B375" s="273"/>
      <c r="C375" s="274"/>
      <c r="E375" s="275"/>
      <c r="F375" s="103"/>
      <c r="J375" s="106"/>
      <c r="K375" s="106"/>
      <c r="L375" s="87"/>
      <c r="M375" s="133"/>
      <c r="O375" s="134"/>
    </row>
    <row r="376" spans="2:15" s="24" customFormat="1">
      <c r="B376" s="273"/>
      <c r="C376" s="274"/>
      <c r="E376" s="275"/>
      <c r="F376" s="103"/>
      <c r="J376" s="106"/>
      <c r="K376" s="106"/>
      <c r="L376" s="87"/>
      <c r="M376" s="133"/>
      <c r="O376" s="134"/>
    </row>
    <row r="377" spans="2:15" s="24" customFormat="1">
      <c r="B377" s="273"/>
      <c r="C377" s="274"/>
      <c r="E377" s="275"/>
      <c r="F377" s="103"/>
      <c r="J377" s="106"/>
      <c r="K377" s="106"/>
      <c r="L377" s="87"/>
      <c r="M377" s="133"/>
      <c r="O377" s="134"/>
    </row>
    <row r="378" spans="2:15" s="24" customFormat="1">
      <c r="B378" s="273"/>
      <c r="C378" s="274"/>
      <c r="E378" s="275"/>
      <c r="F378" s="103"/>
      <c r="J378" s="106"/>
      <c r="K378" s="106"/>
      <c r="L378" s="87"/>
      <c r="M378" s="133"/>
      <c r="O378" s="134"/>
    </row>
    <row r="379" spans="2:15" s="24" customFormat="1">
      <c r="B379" s="273"/>
      <c r="C379" s="274"/>
      <c r="E379" s="275"/>
      <c r="F379" s="103"/>
      <c r="J379" s="106"/>
      <c r="K379" s="106"/>
      <c r="L379" s="87"/>
      <c r="M379" s="133"/>
      <c r="O379" s="134"/>
    </row>
    <row r="380" spans="2:15" s="24" customFormat="1">
      <c r="B380" s="273"/>
      <c r="C380" s="274"/>
      <c r="E380" s="275"/>
      <c r="F380" s="103"/>
      <c r="J380" s="106"/>
      <c r="K380" s="106"/>
      <c r="L380" s="87"/>
      <c r="M380" s="133"/>
      <c r="O380" s="134"/>
    </row>
    <row r="381" spans="2:15" s="24" customFormat="1">
      <c r="B381" s="273"/>
      <c r="C381" s="274"/>
      <c r="E381" s="275"/>
      <c r="F381" s="103"/>
      <c r="J381" s="106"/>
      <c r="K381" s="106"/>
      <c r="L381" s="87"/>
      <c r="M381" s="133"/>
      <c r="O381" s="134"/>
    </row>
    <row r="382" spans="2:15" s="24" customFormat="1">
      <c r="B382" s="273"/>
      <c r="C382" s="274"/>
      <c r="E382" s="275"/>
      <c r="F382" s="103"/>
      <c r="J382" s="106"/>
      <c r="K382" s="106"/>
      <c r="L382" s="87"/>
      <c r="M382" s="133"/>
      <c r="O382" s="134"/>
    </row>
    <row r="383" spans="2:15" s="24" customFormat="1">
      <c r="B383" s="273"/>
      <c r="C383" s="274"/>
      <c r="E383" s="275"/>
      <c r="F383" s="103"/>
      <c r="J383" s="106"/>
      <c r="K383" s="106"/>
      <c r="L383" s="87"/>
      <c r="M383" s="133"/>
      <c r="O383" s="134"/>
    </row>
    <row r="384" spans="2:15" s="24" customFormat="1">
      <c r="B384" s="273"/>
      <c r="C384" s="274"/>
      <c r="E384" s="275"/>
      <c r="F384" s="103"/>
      <c r="J384" s="106"/>
      <c r="K384" s="106"/>
      <c r="L384" s="87"/>
      <c r="M384" s="133"/>
      <c r="O384" s="134"/>
    </row>
    <row r="385" spans="2:15" s="24" customFormat="1">
      <c r="B385" s="273"/>
      <c r="C385" s="274"/>
      <c r="E385" s="275"/>
      <c r="F385" s="103"/>
      <c r="J385" s="106"/>
      <c r="K385" s="106"/>
      <c r="L385" s="87"/>
      <c r="M385" s="133"/>
      <c r="O385" s="134"/>
    </row>
    <row r="386" spans="2:15" s="24" customFormat="1">
      <c r="B386" s="273"/>
      <c r="C386" s="274"/>
      <c r="E386" s="275"/>
      <c r="F386" s="103"/>
      <c r="J386" s="106"/>
      <c r="K386" s="106"/>
      <c r="L386" s="87"/>
      <c r="M386" s="133"/>
      <c r="O386" s="134"/>
    </row>
    <row r="387" spans="2:15" s="24" customFormat="1">
      <c r="B387" s="273"/>
      <c r="C387" s="274"/>
      <c r="E387" s="275"/>
      <c r="F387" s="103"/>
      <c r="J387" s="106"/>
      <c r="K387" s="106"/>
      <c r="L387" s="87"/>
      <c r="M387" s="133"/>
      <c r="O387" s="134"/>
    </row>
    <row r="388" spans="2:15" s="24" customFormat="1">
      <c r="B388" s="273"/>
      <c r="C388" s="274"/>
      <c r="E388" s="275"/>
      <c r="F388" s="103"/>
      <c r="J388" s="106"/>
      <c r="K388" s="106"/>
      <c r="L388" s="87"/>
      <c r="M388" s="133"/>
      <c r="O388" s="134"/>
    </row>
    <row r="389" spans="2:15" s="24" customFormat="1">
      <c r="B389" s="273"/>
      <c r="C389" s="274"/>
      <c r="E389" s="275"/>
      <c r="F389" s="103"/>
      <c r="J389" s="106"/>
      <c r="K389" s="106"/>
      <c r="L389" s="87"/>
      <c r="M389" s="133"/>
      <c r="O389" s="134"/>
    </row>
    <row r="390" spans="2:15" s="24" customFormat="1">
      <c r="B390" s="273"/>
      <c r="C390" s="274"/>
      <c r="E390" s="275"/>
      <c r="F390" s="103"/>
      <c r="J390" s="106"/>
      <c r="K390" s="106"/>
      <c r="L390" s="87"/>
      <c r="M390" s="133"/>
      <c r="O390" s="134"/>
    </row>
    <row r="391" spans="2:15" s="24" customFormat="1">
      <c r="B391" s="273"/>
      <c r="C391" s="274"/>
      <c r="E391" s="275"/>
      <c r="F391" s="103"/>
      <c r="J391" s="106"/>
      <c r="K391" s="106"/>
      <c r="L391" s="87"/>
      <c r="M391" s="133"/>
      <c r="O391" s="134"/>
    </row>
    <row r="392" spans="2:15" s="24" customFormat="1">
      <c r="B392" s="273"/>
      <c r="C392" s="274"/>
      <c r="E392" s="275"/>
      <c r="F392" s="103"/>
      <c r="J392" s="106"/>
      <c r="K392" s="106"/>
      <c r="L392" s="87"/>
      <c r="M392" s="133"/>
      <c r="O392" s="134"/>
    </row>
    <row r="393" spans="2:15" s="24" customFormat="1">
      <c r="B393" s="273"/>
      <c r="C393" s="274"/>
      <c r="E393" s="275"/>
      <c r="F393" s="103"/>
      <c r="J393" s="106"/>
      <c r="K393" s="106"/>
      <c r="L393" s="87"/>
      <c r="M393" s="133"/>
      <c r="O393" s="134"/>
    </row>
    <row r="394" spans="2:15" s="24" customFormat="1">
      <c r="B394" s="273"/>
      <c r="C394" s="274"/>
      <c r="E394" s="275"/>
      <c r="F394" s="103"/>
      <c r="J394" s="106"/>
      <c r="K394" s="106"/>
      <c r="L394" s="87"/>
      <c r="M394" s="133"/>
      <c r="O394" s="134"/>
    </row>
    <row r="395" spans="2:15" s="24" customFormat="1">
      <c r="B395" s="273"/>
      <c r="C395" s="274"/>
      <c r="E395" s="275"/>
      <c r="F395" s="103"/>
      <c r="J395" s="106"/>
      <c r="K395" s="106"/>
      <c r="L395" s="87"/>
      <c r="M395" s="133"/>
      <c r="O395" s="134"/>
    </row>
    <row r="396" spans="2:15" s="24" customFormat="1">
      <c r="B396" s="273"/>
      <c r="C396" s="274"/>
      <c r="E396" s="275"/>
      <c r="F396" s="103"/>
      <c r="J396" s="106"/>
      <c r="K396" s="106"/>
      <c r="L396" s="87"/>
      <c r="M396" s="133"/>
      <c r="O396" s="134"/>
    </row>
    <row r="397" spans="2:15" s="24" customFormat="1">
      <c r="B397" s="273"/>
      <c r="C397" s="274"/>
      <c r="E397" s="275"/>
      <c r="F397" s="103"/>
      <c r="J397" s="106"/>
      <c r="K397" s="106"/>
      <c r="L397" s="87"/>
      <c r="M397" s="133"/>
      <c r="O397" s="134"/>
    </row>
    <row r="398" spans="2:15" s="24" customFormat="1">
      <c r="B398" s="273"/>
      <c r="C398" s="274"/>
      <c r="E398" s="275"/>
      <c r="F398" s="103"/>
      <c r="J398" s="106"/>
      <c r="K398" s="106"/>
      <c r="L398" s="87"/>
      <c r="M398" s="133"/>
      <c r="O398" s="134"/>
    </row>
    <row r="399" spans="2:15" s="24" customFormat="1">
      <c r="B399" s="273"/>
      <c r="C399" s="274"/>
      <c r="E399" s="275"/>
      <c r="F399" s="103"/>
      <c r="J399" s="106"/>
      <c r="K399" s="106"/>
      <c r="L399" s="87"/>
      <c r="M399" s="133"/>
      <c r="O399" s="134"/>
    </row>
    <row r="400" spans="2:15" s="24" customFormat="1">
      <c r="B400" s="273"/>
      <c r="C400" s="274"/>
      <c r="E400" s="275"/>
      <c r="F400" s="103"/>
      <c r="J400" s="106"/>
      <c r="K400" s="106"/>
      <c r="L400" s="87"/>
      <c r="M400" s="133"/>
      <c r="O400" s="134"/>
    </row>
    <row r="401" spans="2:15" s="24" customFormat="1">
      <c r="B401" s="273"/>
      <c r="C401" s="274"/>
      <c r="E401" s="275"/>
      <c r="F401" s="103"/>
      <c r="J401" s="106"/>
      <c r="K401" s="106"/>
      <c r="L401" s="87"/>
      <c r="M401" s="133"/>
      <c r="O401" s="134"/>
    </row>
    <row r="402" spans="2:15" s="24" customFormat="1">
      <c r="B402" s="273"/>
      <c r="C402" s="274"/>
      <c r="E402" s="275"/>
      <c r="F402" s="103"/>
      <c r="J402" s="106"/>
      <c r="K402" s="106"/>
      <c r="L402" s="87"/>
      <c r="M402" s="133"/>
      <c r="O402" s="134"/>
    </row>
    <row r="403" spans="2:15" s="24" customFormat="1">
      <c r="B403" s="273"/>
      <c r="C403" s="274"/>
      <c r="E403" s="275"/>
      <c r="F403" s="103"/>
      <c r="J403" s="106"/>
      <c r="K403" s="106"/>
      <c r="L403" s="87"/>
      <c r="M403" s="133"/>
      <c r="O403" s="134"/>
    </row>
    <row r="404" spans="2:15" s="24" customFormat="1">
      <c r="B404" s="273"/>
      <c r="C404" s="274"/>
      <c r="E404" s="275"/>
      <c r="F404" s="103"/>
      <c r="J404" s="106"/>
      <c r="K404" s="106"/>
      <c r="L404" s="87"/>
      <c r="M404" s="133"/>
      <c r="O404" s="134"/>
    </row>
    <row r="405" spans="2:15" s="24" customFormat="1">
      <c r="B405" s="273"/>
      <c r="C405" s="274"/>
      <c r="E405" s="275"/>
      <c r="F405" s="103"/>
      <c r="J405" s="106"/>
      <c r="K405" s="106"/>
      <c r="L405" s="87"/>
      <c r="M405" s="133"/>
      <c r="O405" s="134"/>
    </row>
    <row r="406" spans="2:15" s="24" customFormat="1">
      <c r="B406" s="273"/>
      <c r="C406" s="274"/>
      <c r="E406" s="275"/>
      <c r="F406" s="103"/>
      <c r="J406" s="106"/>
      <c r="K406" s="106"/>
      <c r="L406" s="87"/>
      <c r="M406" s="133"/>
      <c r="O406" s="134"/>
    </row>
    <row r="407" spans="2:15" s="24" customFormat="1">
      <c r="B407" s="273"/>
      <c r="C407" s="274"/>
      <c r="E407" s="275"/>
      <c r="F407" s="103"/>
      <c r="J407" s="106"/>
      <c r="K407" s="106"/>
      <c r="L407" s="87"/>
      <c r="M407" s="133"/>
      <c r="O407" s="134"/>
    </row>
    <row r="408" spans="2:15" s="24" customFormat="1">
      <c r="B408" s="273"/>
      <c r="C408" s="274"/>
      <c r="E408" s="275"/>
      <c r="F408" s="103"/>
      <c r="J408" s="106"/>
      <c r="K408" s="106"/>
      <c r="L408" s="87"/>
      <c r="M408" s="133"/>
      <c r="O408" s="134"/>
    </row>
    <row r="409" spans="2:15" s="24" customFormat="1">
      <c r="B409" s="273"/>
      <c r="C409" s="274"/>
      <c r="E409" s="275"/>
      <c r="F409" s="103"/>
      <c r="J409" s="106"/>
      <c r="K409" s="106"/>
      <c r="L409" s="87"/>
      <c r="M409" s="133"/>
      <c r="O409" s="134"/>
    </row>
    <row r="410" spans="2:15" s="24" customFormat="1">
      <c r="B410" s="273"/>
      <c r="C410" s="274"/>
      <c r="E410" s="275"/>
      <c r="F410" s="103"/>
      <c r="J410" s="106"/>
      <c r="K410" s="106"/>
      <c r="L410" s="87"/>
      <c r="M410" s="133"/>
      <c r="O410" s="134"/>
    </row>
    <row r="411" spans="2:15" s="24" customFormat="1">
      <c r="B411" s="273"/>
      <c r="C411" s="274"/>
      <c r="E411" s="275"/>
      <c r="F411" s="103"/>
      <c r="J411" s="106"/>
      <c r="K411" s="106"/>
      <c r="L411" s="87"/>
      <c r="M411" s="133"/>
      <c r="O411" s="134"/>
    </row>
    <row r="412" spans="2:15" s="24" customFormat="1">
      <c r="B412" s="273"/>
      <c r="C412" s="274"/>
      <c r="E412" s="275"/>
      <c r="F412" s="103"/>
      <c r="J412" s="106"/>
      <c r="K412" s="106"/>
      <c r="L412" s="87"/>
      <c r="M412" s="133"/>
      <c r="O412" s="134"/>
    </row>
    <row r="413" spans="2:15" s="24" customFormat="1">
      <c r="B413" s="273"/>
      <c r="C413" s="274"/>
      <c r="E413" s="275"/>
      <c r="F413" s="103"/>
      <c r="J413" s="106"/>
      <c r="K413" s="106"/>
      <c r="L413" s="87"/>
      <c r="M413" s="133"/>
      <c r="O413" s="134"/>
    </row>
    <row r="414" spans="2:15" s="24" customFormat="1">
      <c r="B414" s="273"/>
      <c r="C414" s="274"/>
      <c r="E414" s="275"/>
      <c r="F414" s="103"/>
      <c r="J414" s="106"/>
      <c r="K414" s="106"/>
      <c r="L414" s="87"/>
      <c r="M414" s="133"/>
      <c r="O414" s="134"/>
    </row>
    <row r="415" spans="2:15" s="24" customFormat="1">
      <c r="B415" s="273"/>
      <c r="C415" s="274"/>
      <c r="E415" s="275"/>
      <c r="F415" s="103"/>
      <c r="J415" s="106"/>
      <c r="K415" s="106"/>
      <c r="L415" s="87"/>
      <c r="M415" s="133"/>
      <c r="O415" s="134"/>
    </row>
    <row r="416" spans="2:15" s="24" customFormat="1">
      <c r="B416" s="273"/>
      <c r="C416" s="274"/>
      <c r="E416" s="275"/>
      <c r="F416" s="103"/>
      <c r="J416" s="106"/>
      <c r="K416" s="106"/>
      <c r="L416" s="87"/>
      <c r="M416" s="133"/>
      <c r="O416" s="134"/>
    </row>
    <row r="417" spans="2:15" s="24" customFormat="1">
      <c r="B417" s="273"/>
      <c r="C417" s="274"/>
      <c r="E417" s="275"/>
      <c r="F417" s="103"/>
      <c r="J417" s="106"/>
      <c r="K417" s="106"/>
      <c r="L417" s="87"/>
      <c r="M417" s="133"/>
      <c r="O417" s="134"/>
    </row>
    <row r="418" spans="2:15" s="24" customFormat="1">
      <c r="B418" s="273"/>
      <c r="C418" s="274"/>
      <c r="E418" s="275"/>
      <c r="F418" s="103"/>
      <c r="J418" s="106"/>
      <c r="K418" s="106"/>
      <c r="L418" s="87"/>
      <c r="M418" s="133"/>
      <c r="O418" s="134"/>
    </row>
    <row r="419" spans="2:15" s="24" customFormat="1">
      <c r="B419" s="273"/>
      <c r="C419" s="274"/>
      <c r="E419" s="275"/>
      <c r="F419" s="103"/>
      <c r="J419" s="106"/>
      <c r="K419" s="106"/>
      <c r="L419" s="87"/>
      <c r="M419" s="133"/>
      <c r="O419" s="134"/>
    </row>
    <row r="420" spans="2:15" s="24" customFormat="1">
      <c r="B420" s="273"/>
      <c r="C420" s="274"/>
      <c r="E420" s="275"/>
      <c r="F420" s="103"/>
      <c r="J420" s="106"/>
      <c r="K420" s="106"/>
      <c r="L420" s="87"/>
      <c r="M420" s="133"/>
      <c r="O420" s="134"/>
    </row>
    <row r="421" spans="2:15" s="24" customFormat="1">
      <c r="B421" s="273"/>
      <c r="C421" s="274"/>
      <c r="E421" s="275"/>
      <c r="F421" s="103"/>
      <c r="J421" s="106"/>
      <c r="K421" s="106"/>
      <c r="L421" s="87"/>
      <c r="M421" s="133"/>
      <c r="O421" s="134"/>
    </row>
    <row r="422" spans="2:15" s="24" customFormat="1">
      <c r="B422" s="273"/>
      <c r="C422" s="274"/>
      <c r="E422" s="275"/>
      <c r="F422" s="103"/>
      <c r="J422" s="106"/>
      <c r="K422" s="106"/>
      <c r="L422" s="87"/>
      <c r="M422" s="133"/>
      <c r="O422" s="134"/>
    </row>
    <row r="423" spans="2:15" s="24" customFormat="1">
      <c r="B423" s="273"/>
      <c r="C423" s="274"/>
      <c r="E423" s="275"/>
      <c r="F423" s="103"/>
      <c r="J423" s="106"/>
      <c r="K423" s="106"/>
      <c r="L423" s="87"/>
      <c r="M423" s="133"/>
      <c r="O423" s="134"/>
    </row>
    <row r="424" spans="2:15" s="24" customFormat="1">
      <c r="B424" s="273"/>
      <c r="C424" s="274"/>
      <c r="E424" s="275"/>
      <c r="F424" s="103"/>
      <c r="J424" s="106"/>
      <c r="K424" s="106"/>
      <c r="L424" s="87"/>
      <c r="M424" s="133"/>
      <c r="O424" s="134"/>
    </row>
    <row r="425" spans="2:15" s="24" customFormat="1">
      <c r="B425" s="273"/>
      <c r="C425" s="274"/>
      <c r="E425" s="275"/>
      <c r="F425" s="103"/>
      <c r="J425" s="106"/>
      <c r="K425" s="106"/>
      <c r="L425" s="87"/>
      <c r="M425" s="133"/>
      <c r="O425" s="134"/>
    </row>
    <row r="426" spans="2:15" s="24" customFormat="1">
      <c r="B426" s="273"/>
      <c r="C426" s="274"/>
      <c r="E426" s="275"/>
      <c r="F426" s="103"/>
      <c r="J426" s="106"/>
      <c r="K426" s="106"/>
      <c r="L426" s="87"/>
      <c r="M426" s="133"/>
      <c r="O426" s="134"/>
    </row>
    <row r="427" spans="2:15" s="24" customFormat="1">
      <c r="B427" s="273"/>
      <c r="C427" s="274"/>
      <c r="E427" s="275"/>
      <c r="F427" s="103"/>
      <c r="J427" s="106"/>
      <c r="K427" s="106"/>
      <c r="L427" s="87"/>
      <c r="M427" s="133"/>
      <c r="O427" s="134"/>
    </row>
    <row r="428" spans="2:15" s="24" customFormat="1">
      <c r="B428" s="273"/>
      <c r="C428" s="274"/>
      <c r="E428" s="275"/>
      <c r="F428" s="103"/>
      <c r="J428" s="106"/>
      <c r="K428" s="106"/>
      <c r="L428" s="87"/>
      <c r="M428" s="133"/>
      <c r="O428" s="134"/>
    </row>
    <row r="429" spans="2:15" s="24" customFormat="1">
      <c r="B429" s="273"/>
      <c r="C429" s="274"/>
      <c r="E429" s="275"/>
      <c r="F429" s="103"/>
      <c r="J429" s="106"/>
      <c r="K429" s="106"/>
      <c r="L429" s="87"/>
      <c r="M429" s="133"/>
      <c r="O429" s="134"/>
    </row>
    <row r="430" spans="2:15" s="24" customFormat="1">
      <c r="B430" s="273"/>
      <c r="C430" s="274"/>
      <c r="E430" s="275"/>
      <c r="F430" s="103"/>
      <c r="J430" s="106"/>
      <c r="K430" s="106"/>
      <c r="L430" s="87"/>
      <c r="M430" s="133"/>
      <c r="O430" s="134"/>
    </row>
    <row r="431" spans="2:15" s="24" customFormat="1">
      <c r="B431" s="273"/>
      <c r="C431" s="274"/>
      <c r="E431" s="275"/>
      <c r="F431" s="103"/>
      <c r="J431" s="106"/>
      <c r="K431" s="106"/>
      <c r="L431" s="87"/>
      <c r="M431" s="133"/>
      <c r="O431" s="134"/>
    </row>
    <row r="432" spans="2:15" s="24" customFormat="1">
      <c r="B432" s="273"/>
      <c r="C432" s="274"/>
      <c r="E432" s="275"/>
      <c r="F432" s="103"/>
      <c r="J432" s="106"/>
      <c r="K432" s="106"/>
      <c r="L432" s="87"/>
      <c r="M432" s="133"/>
      <c r="O432" s="134"/>
    </row>
    <row r="433" spans="2:15" s="24" customFormat="1">
      <c r="B433" s="273"/>
      <c r="C433" s="274"/>
      <c r="E433" s="275"/>
      <c r="F433" s="103"/>
      <c r="J433" s="106"/>
      <c r="K433" s="106"/>
      <c r="L433" s="87"/>
      <c r="M433" s="133"/>
      <c r="O433" s="134"/>
    </row>
    <row r="434" spans="2:15" s="24" customFormat="1">
      <c r="B434" s="273"/>
      <c r="C434" s="274"/>
      <c r="E434" s="275"/>
      <c r="F434" s="103"/>
      <c r="J434" s="106"/>
      <c r="K434" s="106"/>
      <c r="L434" s="87"/>
      <c r="M434" s="133"/>
      <c r="O434" s="134"/>
    </row>
    <row r="435" spans="2:15" s="24" customFormat="1">
      <c r="B435" s="273"/>
      <c r="C435" s="274"/>
      <c r="E435" s="275"/>
      <c r="F435" s="103"/>
      <c r="J435" s="106"/>
      <c r="K435" s="106"/>
      <c r="L435" s="87"/>
      <c r="M435" s="133"/>
      <c r="O435" s="134"/>
    </row>
    <row r="436" spans="2:15" s="24" customFormat="1">
      <c r="B436" s="273"/>
      <c r="C436" s="274"/>
      <c r="E436" s="275"/>
      <c r="F436" s="103"/>
      <c r="J436" s="106"/>
      <c r="K436" s="106"/>
      <c r="L436" s="87"/>
      <c r="M436" s="133"/>
      <c r="O436" s="134"/>
    </row>
    <row r="437" spans="2:15" s="24" customFormat="1">
      <c r="B437" s="273"/>
      <c r="C437" s="274"/>
      <c r="E437" s="275"/>
      <c r="F437" s="103"/>
      <c r="J437" s="106"/>
      <c r="K437" s="106"/>
      <c r="L437" s="87"/>
      <c r="M437" s="133"/>
      <c r="O437" s="134"/>
    </row>
    <row r="438" spans="2:15" s="24" customFormat="1">
      <c r="B438" s="273"/>
      <c r="C438" s="274"/>
      <c r="E438" s="275"/>
      <c r="F438" s="103"/>
      <c r="J438" s="106"/>
      <c r="K438" s="106"/>
      <c r="L438" s="87"/>
      <c r="M438" s="133"/>
      <c r="O438" s="134"/>
    </row>
    <row r="439" spans="2:15" s="24" customFormat="1">
      <c r="B439" s="273"/>
      <c r="C439" s="274"/>
      <c r="E439" s="275"/>
      <c r="F439" s="103"/>
      <c r="J439" s="106"/>
      <c r="K439" s="106"/>
      <c r="L439" s="87"/>
      <c r="M439" s="133"/>
      <c r="O439" s="134"/>
    </row>
    <row r="440" spans="2:15" s="24" customFormat="1">
      <c r="B440" s="273"/>
      <c r="C440" s="274"/>
      <c r="E440" s="275"/>
      <c r="F440" s="103"/>
      <c r="J440" s="106"/>
      <c r="K440" s="106"/>
      <c r="L440" s="87"/>
      <c r="M440" s="133"/>
      <c r="O440" s="134"/>
    </row>
    <row r="441" spans="2:15" s="24" customFormat="1">
      <c r="B441" s="273"/>
      <c r="C441" s="274"/>
      <c r="E441" s="275"/>
      <c r="F441" s="103"/>
      <c r="J441" s="106"/>
      <c r="K441" s="106"/>
      <c r="L441" s="87"/>
      <c r="M441" s="133"/>
      <c r="O441" s="134"/>
    </row>
    <row r="442" spans="2:15" s="24" customFormat="1">
      <c r="B442" s="273"/>
      <c r="C442" s="274"/>
      <c r="E442" s="275"/>
      <c r="F442" s="103"/>
      <c r="J442" s="106"/>
      <c r="K442" s="106"/>
      <c r="L442" s="87"/>
      <c r="M442" s="133"/>
      <c r="O442" s="134"/>
    </row>
    <row r="443" spans="2:15" s="24" customFormat="1">
      <c r="B443" s="273"/>
      <c r="C443" s="274"/>
      <c r="E443" s="275"/>
      <c r="F443" s="103"/>
      <c r="J443" s="106"/>
      <c r="K443" s="106"/>
      <c r="L443" s="87"/>
      <c r="M443" s="133"/>
      <c r="O443" s="134"/>
    </row>
    <row r="444" spans="2:15" s="24" customFormat="1">
      <c r="B444" s="273"/>
      <c r="C444" s="274"/>
      <c r="E444" s="275"/>
      <c r="F444" s="103"/>
      <c r="J444" s="106"/>
      <c r="K444" s="106"/>
      <c r="L444" s="87"/>
      <c r="M444" s="133"/>
      <c r="O444" s="134"/>
    </row>
    <row r="445" spans="2:15" s="24" customFormat="1">
      <c r="B445" s="273"/>
      <c r="C445" s="274"/>
      <c r="E445" s="275"/>
      <c r="F445" s="103"/>
      <c r="J445" s="106"/>
      <c r="K445" s="106"/>
      <c r="L445" s="87"/>
      <c r="M445" s="133"/>
      <c r="O445" s="134"/>
    </row>
    <row r="446" spans="2:15" s="24" customFormat="1">
      <c r="B446" s="273"/>
      <c r="C446" s="274"/>
      <c r="E446" s="275"/>
      <c r="F446" s="103"/>
      <c r="J446" s="106"/>
      <c r="K446" s="106"/>
      <c r="L446" s="87"/>
      <c r="M446" s="133"/>
      <c r="O446" s="134"/>
    </row>
    <row r="447" spans="2:15" s="24" customFormat="1">
      <c r="B447" s="273"/>
      <c r="C447" s="274"/>
      <c r="E447" s="275"/>
      <c r="F447" s="103"/>
      <c r="J447" s="106"/>
      <c r="K447" s="106"/>
      <c r="L447" s="87"/>
      <c r="M447" s="133"/>
      <c r="O447" s="134"/>
    </row>
    <row r="448" spans="2:15" s="24" customFormat="1">
      <c r="B448" s="273"/>
      <c r="C448" s="274"/>
      <c r="E448" s="275"/>
      <c r="F448" s="103"/>
      <c r="J448" s="106"/>
      <c r="K448" s="106"/>
      <c r="L448" s="87"/>
      <c r="M448" s="133"/>
      <c r="O448" s="134"/>
    </row>
    <row r="449" spans="2:15" s="24" customFormat="1">
      <c r="B449" s="273"/>
      <c r="C449" s="274"/>
      <c r="E449" s="275"/>
      <c r="F449" s="103"/>
      <c r="J449" s="106"/>
      <c r="K449" s="106"/>
      <c r="L449" s="87"/>
      <c r="M449" s="133"/>
      <c r="O449" s="134"/>
    </row>
    <row r="450" spans="2:15" s="24" customFormat="1">
      <c r="B450" s="273"/>
      <c r="C450" s="274"/>
      <c r="E450" s="275"/>
      <c r="F450" s="103"/>
      <c r="J450" s="106"/>
      <c r="K450" s="106"/>
      <c r="L450" s="87"/>
      <c r="M450" s="133"/>
      <c r="O450" s="134"/>
    </row>
    <row r="451" spans="2:15" s="24" customFormat="1">
      <c r="B451" s="273"/>
      <c r="C451" s="274"/>
      <c r="E451" s="275"/>
      <c r="F451" s="103"/>
      <c r="J451" s="106"/>
      <c r="K451" s="106"/>
      <c r="L451" s="87"/>
      <c r="M451" s="133"/>
      <c r="O451" s="134"/>
    </row>
    <row r="452" spans="2:15" s="24" customFormat="1">
      <c r="B452" s="273"/>
      <c r="C452" s="274"/>
      <c r="E452" s="275"/>
      <c r="F452" s="103"/>
      <c r="J452" s="106"/>
      <c r="K452" s="106"/>
      <c r="L452" s="87"/>
      <c r="M452" s="133"/>
      <c r="O452" s="134"/>
    </row>
    <row r="453" spans="2:15" s="24" customFormat="1">
      <c r="B453" s="273"/>
      <c r="C453" s="274"/>
      <c r="E453" s="275"/>
      <c r="F453" s="103"/>
      <c r="J453" s="106"/>
      <c r="K453" s="106"/>
      <c r="L453" s="87"/>
      <c r="M453" s="133"/>
      <c r="O453" s="134"/>
    </row>
    <row r="454" spans="2:15" s="24" customFormat="1">
      <c r="B454" s="273"/>
      <c r="C454" s="274"/>
      <c r="E454" s="275"/>
      <c r="F454" s="103"/>
      <c r="J454" s="106"/>
      <c r="K454" s="106"/>
      <c r="L454" s="87"/>
      <c r="M454" s="133"/>
      <c r="O454" s="134"/>
    </row>
    <row r="455" spans="2:15" s="24" customFormat="1">
      <c r="B455" s="273"/>
      <c r="C455" s="274"/>
      <c r="E455" s="275"/>
      <c r="F455" s="103"/>
      <c r="J455" s="106"/>
      <c r="K455" s="106"/>
      <c r="L455" s="87"/>
      <c r="M455" s="133"/>
      <c r="O455" s="134"/>
    </row>
    <row r="456" spans="2:15" s="24" customFormat="1">
      <c r="B456" s="273"/>
      <c r="C456" s="274"/>
      <c r="E456" s="275"/>
      <c r="F456" s="103"/>
      <c r="J456" s="106"/>
      <c r="K456" s="106"/>
      <c r="L456" s="87"/>
      <c r="M456" s="133"/>
      <c r="O456" s="134"/>
    </row>
    <row r="457" spans="2:15" s="24" customFormat="1">
      <c r="B457" s="273"/>
      <c r="C457" s="274"/>
      <c r="E457" s="275"/>
      <c r="F457" s="103"/>
      <c r="J457" s="106"/>
      <c r="K457" s="106"/>
      <c r="L457" s="87"/>
      <c r="M457" s="133"/>
      <c r="O457" s="134"/>
    </row>
    <row r="458" spans="2:15" s="24" customFormat="1">
      <c r="B458" s="273"/>
      <c r="C458" s="274"/>
      <c r="E458" s="275"/>
      <c r="F458" s="103"/>
      <c r="J458" s="106"/>
      <c r="K458" s="106"/>
      <c r="L458" s="87"/>
      <c r="M458" s="133"/>
      <c r="O458" s="134"/>
    </row>
    <row r="459" spans="2:15" s="24" customFormat="1">
      <c r="B459" s="273"/>
      <c r="C459" s="274"/>
      <c r="E459" s="275"/>
      <c r="F459" s="103"/>
      <c r="J459" s="106"/>
      <c r="K459" s="106"/>
      <c r="L459" s="87"/>
      <c r="M459" s="133"/>
      <c r="O459" s="134"/>
    </row>
    <row r="460" spans="2:15" s="24" customFormat="1">
      <c r="B460" s="273"/>
      <c r="C460" s="274"/>
      <c r="E460" s="275"/>
      <c r="F460" s="103"/>
      <c r="J460" s="106"/>
      <c r="K460" s="106"/>
      <c r="L460" s="87"/>
      <c r="M460" s="133"/>
      <c r="O460" s="134"/>
    </row>
    <row r="461" spans="2:15" s="24" customFormat="1">
      <c r="B461" s="273"/>
      <c r="C461" s="274"/>
      <c r="E461" s="275"/>
      <c r="F461" s="103"/>
      <c r="J461" s="106"/>
      <c r="K461" s="106"/>
      <c r="L461" s="87"/>
      <c r="M461" s="133"/>
      <c r="O461" s="134"/>
    </row>
    <row r="462" spans="2:15" s="24" customFormat="1">
      <c r="B462" s="273"/>
      <c r="C462" s="274"/>
      <c r="E462" s="275"/>
      <c r="F462" s="103"/>
      <c r="J462" s="106"/>
      <c r="K462" s="106"/>
      <c r="L462" s="87"/>
      <c r="M462" s="133"/>
      <c r="O462" s="134"/>
    </row>
    <row r="463" spans="2:15" s="24" customFormat="1">
      <c r="B463" s="273"/>
      <c r="C463" s="274"/>
      <c r="E463" s="275"/>
      <c r="F463" s="103"/>
      <c r="J463" s="106"/>
      <c r="K463" s="106"/>
      <c r="L463" s="87"/>
      <c r="M463" s="133"/>
      <c r="O463" s="134"/>
    </row>
    <row r="464" spans="2:15" s="24" customFormat="1">
      <c r="B464" s="273"/>
      <c r="C464" s="274"/>
      <c r="E464" s="275"/>
      <c r="F464" s="103"/>
      <c r="J464" s="106"/>
      <c r="K464" s="106"/>
      <c r="L464" s="87"/>
      <c r="M464" s="133"/>
      <c r="O464" s="134"/>
    </row>
    <row r="465" spans="3:12">
      <c r="C465" s="243"/>
      <c r="E465" s="82" t="s">
        <v>42</v>
      </c>
      <c r="L465" s="87"/>
    </row>
    <row r="466" spans="3:12">
      <c r="C466" s="243"/>
      <c r="E466" s="82" t="s">
        <v>42</v>
      </c>
      <c r="L466" s="87"/>
    </row>
    <row r="467" spans="3:12">
      <c r="C467" s="243"/>
      <c r="E467" s="82" t="s">
        <v>42</v>
      </c>
      <c r="L467" s="87"/>
    </row>
    <row r="468" spans="3:12">
      <c r="C468" s="243"/>
      <c r="E468" s="82" t="s">
        <v>42</v>
      </c>
      <c r="L468" s="87"/>
    </row>
    <row r="469" spans="3:12">
      <c r="C469" s="243"/>
      <c r="E469" s="82" t="s">
        <v>42</v>
      </c>
      <c r="L469" s="87"/>
    </row>
    <row r="470" spans="3:12">
      <c r="C470" s="243"/>
      <c r="E470" s="82" t="s">
        <v>42</v>
      </c>
      <c r="L470" s="87"/>
    </row>
    <row r="471" spans="3:12">
      <c r="C471" s="243"/>
      <c r="E471" s="82" t="s">
        <v>42</v>
      </c>
      <c r="L471" s="87"/>
    </row>
    <row r="472" spans="3:12">
      <c r="C472" s="243"/>
      <c r="E472" s="82" t="s">
        <v>42</v>
      </c>
      <c r="L472" s="87"/>
    </row>
    <row r="473" spans="3:12">
      <c r="C473" s="243"/>
      <c r="E473" s="82" t="s">
        <v>42</v>
      </c>
      <c r="L473" s="87"/>
    </row>
    <row r="474" spans="3:12">
      <c r="C474" s="243"/>
      <c r="E474" s="82" t="s">
        <v>42</v>
      </c>
      <c r="L474" s="87"/>
    </row>
    <row r="475" spans="3:12">
      <c r="C475" s="243"/>
      <c r="E475" s="82" t="s">
        <v>42</v>
      </c>
      <c r="L475" s="87"/>
    </row>
    <row r="476" spans="3:12">
      <c r="C476" s="243"/>
      <c r="E476" s="82" t="s">
        <v>42</v>
      </c>
      <c r="L476" s="87"/>
    </row>
    <row r="477" spans="3:12">
      <c r="C477" s="243"/>
      <c r="E477" s="82" t="s">
        <v>42</v>
      </c>
      <c r="L477" s="87"/>
    </row>
    <row r="478" spans="3:12">
      <c r="C478" s="243"/>
      <c r="E478" s="82" t="s">
        <v>42</v>
      </c>
      <c r="L478" s="87"/>
    </row>
    <row r="479" spans="3:12">
      <c r="C479" s="243"/>
      <c r="E479" s="82" t="s">
        <v>42</v>
      </c>
      <c r="L479" s="87"/>
    </row>
    <row r="480" spans="3:12">
      <c r="C480" s="243"/>
      <c r="E480" s="82" t="s">
        <v>42</v>
      </c>
      <c r="L480" s="87"/>
    </row>
    <row r="481" spans="3:12">
      <c r="C481" s="243"/>
      <c r="E481" s="82" t="s">
        <v>42</v>
      </c>
      <c r="L481" s="87"/>
    </row>
    <row r="482" spans="3:12">
      <c r="C482" s="243"/>
      <c r="E482" s="82" t="s">
        <v>42</v>
      </c>
      <c r="L482" s="87"/>
    </row>
    <row r="483" spans="3:12">
      <c r="C483" s="243"/>
      <c r="E483" s="82" t="s">
        <v>42</v>
      </c>
      <c r="L483" s="87"/>
    </row>
    <row r="484" spans="3:12">
      <c r="C484" s="243"/>
      <c r="E484" s="82" t="s">
        <v>42</v>
      </c>
      <c r="L484" s="87"/>
    </row>
    <row r="485" spans="3:12">
      <c r="C485" s="243"/>
      <c r="E485" s="82" t="s">
        <v>42</v>
      </c>
      <c r="L485" s="87"/>
    </row>
    <row r="486" spans="3:12">
      <c r="C486" s="243"/>
      <c r="E486" s="82" t="s">
        <v>42</v>
      </c>
      <c r="L486" s="87"/>
    </row>
    <row r="487" spans="3:12">
      <c r="C487" s="243"/>
      <c r="E487" s="82" t="s">
        <v>42</v>
      </c>
      <c r="L487" s="87"/>
    </row>
    <row r="488" spans="3:12">
      <c r="C488" s="243"/>
      <c r="E488" s="82" t="s">
        <v>42</v>
      </c>
      <c r="L488" s="87"/>
    </row>
    <row r="489" spans="3:12">
      <c r="C489" s="243"/>
      <c r="E489" s="82" t="s">
        <v>42</v>
      </c>
      <c r="L489" s="87"/>
    </row>
    <row r="490" spans="3:12">
      <c r="C490" s="243"/>
      <c r="E490" s="82" t="s">
        <v>42</v>
      </c>
      <c r="L490" s="87"/>
    </row>
    <row r="491" spans="3:12">
      <c r="C491" s="243"/>
      <c r="E491" s="82" t="s">
        <v>42</v>
      </c>
      <c r="L491" s="87"/>
    </row>
    <row r="492" spans="3:12">
      <c r="C492" s="243"/>
      <c r="E492" s="82" t="s">
        <v>42</v>
      </c>
      <c r="L492" s="87"/>
    </row>
    <row r="493" spans="3:12">
      <c r="C493" s="243"/>
      <c r="E493" s="82" t="s">
        <v>42</v>
      </c>
      <c r="L493" s="87"/>
    </row>
    <row r="494" spans="3:12">
      <c r="C494" s="243"/>
      <c r="E494" s="82" t="s">
        <v>42</v>
      </c>
      <c r="L494" s="87"/>
    </row>
    <row r="495" spans="3:12">
      <c r="C495" s="243"/>
      <c r="E495" s="82" t="s">
        <v>42</v>
      </c>
      <c r="L495" s="87"/>
    </row>
    <row r="496" spans="3:12">
      <c r="C496" s="243"/>
      <c r="E496" s="82" t="s">
        <v>42</v>
      </c>
      <c r="L496" s="87"/>
    </row>
    <row r="497" spans="3:12">
      <c r="C497" s="243"/>
      <c r="E497" s="82" t="s">
        <v>42</v>
      </c>
      <c r="L497" s="87"/>
    </row>
    <row r="498" spans="3:12">
      <c r="C498" s="243"/>
      <c r="E498" s="82" t="s">
        <v>42</v>
      </c>
      <c r="L498" s="87"/>
    </row>
    <row r="499" spans="3:12">
      <c r="C499" s="243"/>
      <c r="E499" s="82" t="s">
        <v>42</v>
      </c>
      <c r="L499" s="87"/>
    </row>
    <row r="500" spans="3:12">
      <c r="C500" s="243"/>
      <c r="E500" s="82" t="s">
        <v>42</v>
      </c>
      <c r="L500" s="87"/>
    </row>
    <row r="501" spans="3:12">
      <c r="C501" s="243"/>
      <c r="E501" s="82" t="s">
        <v>42</v>
      </c>
      <c r="L501" s="87"/>
    </row>
    <row r="502" spans="3:12">
      <c r="C502" s="243"/>
      <c r="E502" s="82" t="s">
        <v>42</v>
      </c>
      <c r="L502" s="87"/>
    </row>
    <row r="503" spans="3:12">
      <c r="C503" s="243"/>
      <c r="E503" s="82" t="s">
        <v>42</v>
      </c>
      <c r="L503" s="87"/>
    </row>
    <row r="504" spans="3:12">
      <c r="C504" s="243"/>
      <c r="E504" s="82" t="s">
        <v>42</v>
      </c>
      <c r="L504" s="87"/>
    </row>
    <row r="505" spans="3:12">
      <c r="C505" s="243"/>
      <c r="E505" s="82" t="s">
        <v>42</v>
      </c>
      <c r="L505" s="87"/>
    </row>
    <row r="506" spans="3:12">
      <c r="C506" s="243"/>
      <c r="E506" s="82" t="s">
        <v>42</v>
      </c>
      <c r="L506" s="87"/>
    </row>
    <row r="507" spans="3:12">
      <c r="C507" s="243"/>
      <c r="E507" s="82" t="s">
        <v>42</v>
      </c>
      <c r="L507" s="87"/>
    </row>
    <row r="508" spans="3:12">
      <c r="C508" s="243"/>
      <c r="E508" s="82" t="s">
        <v>42</v>
      </c>
      <c r="L508" s="87"/>
    </row>
    <row r="509" spans="3:12">
      <c r="C509" s="243"/>
      <c r="E509" s="82" t="s">
        <v>42</v>
      </c>
      <c r="L509" s="87"/>
    </row>
    <row r="510" spans="3:12">
      <c r="C510" s="243"/>
      <c r="E510" s="82" t="s">
        <v>42</v>
      </c>
      <c r="L510" s="87"/>
    </row>
    <row r="511" spans="3:12">
      <c r="C511" s="243"/>
      <c r="E511" s="82" t="s">
        <v>42</v>
      </c>
      <c r="L511" s="87"/>
    </row>
    <row r="512" spans="3:12">
      <c r="C512" s="243"/>
      <c r="E512" s="82" t="s">
        <v>42</v>
      </c>
      <c r="L512" s="87"/>
    </row>
    <row r="513" spans="3:12">
      <c r="C513" s="243"/>
      <c r="E513" s="82" t="s">
        <v>42</v>
      </c>
      <c r="L513" s="87"/>
    </row>
    <row r="514" spans="3:12">
      <c r="C514" s="243"/>
      <c r="E514" s="82" t="s">
        <v>42</v>
      </c>
      <c r="L514" s="87"/>
    </row>
    <row r="515" spans="3:12">
      <c r="C515" s="243"/>
      <c r="E515" s="82" t="s">
        <v>42</v>
      </c>
      <c r="L515" s="87"/>
    </row>
    <row r="516" spans="3:12">
      <c r="C516" s="243"/>
      <c r="E516" s="82" t="s">
        <v>42</v>
      </c>
      <c r="L516" s="87"/>
    </row>
    <row r="517" spans="3:12">
      <c r="C517" s="243"/>
      <c r="E517" s="82" t="s">
        <v>42</v>
      </c>
      <c r="L517" s="87"/>
    </row>
    <row r="518" spans="3:12">
      <c r="C518" s="243"/>
      <c r="E518" s="82" t="s">
        <v>42</v>
      </c>
      <c r="L518" s="87"/>
    </row>
    <row r="519" spans="3:12">
      <c r="C519" s="243"/>
      <c r="E519" s="82" t="s">
        <v>42</v>
      </c>
      <c r="L519" s="87"/>
    </row>
    <row r="520" spans="3:12">
      <c r="C520" s="243"/>
      <c r="E520" s="82" t="s">
        <v>42</v>
      </c>
      <c r="L520" s="87"/>
    </row>
    <row r="521" spans="3:12">
      <c r="C521" s="243"/>
      <c r="E521" s="82" t="s">
        <v>42</v>
      </c>
      <c r="L521" s="87"/>
    </row>
    <row r="522" spans="3:12">
      <c r="C522" s="243"/>
      <c r="E522" s="82" t="s">
        <v>42</v>
      </c>
      <c r="L522" s="87"/>
    </row>
    <row r="523" spans="3:12">
      <c r="C523" s="243"/>
      <c r="E523" s="82" t="s">
        <v>42</v>
      </c>
      <c r="L523" s="87"/>
    </row>
    <row r="524" spans="3:12">
      <c r="C524" s="243"/>
      <c r="E524" s="82" t="s">
        <v>42</v>
      </c>
      <c r="L524" s="87"/>
    </row>
    <row r="525" spans="3:12">
      <c r="C525" s="243"/>
      <c r="E525" s="82" t="s">
        <v>42</v>
      </c>
      <c r="L525" s="87"/>
    </row>
    <row r="526" spans="3:12">
      <c r="C526" s="243"/>
      <c r="E526" s="82" t="s">
        <v>42</v>
      </c>
      <c r="L526" s="87"/>
    </row>
    <row r="527" spans="3:12">
      <c r="C527" s="243"/>
      <c r="E527" s="82" t="s">
        <v>42</v>
      </c>
      <c r="L527" s="87"/>
    </row>
    <row r="528" spans="3:12">
      <c r="C528" s="243"/>
      <c r="E528" s="82" t="s">
        <v>42</v>
      </c>
      <c r="L528" s="87"/>
    </row>
    <row r="529" spans="3:12">
      <c r="C529" s="243"/>
      <c r="E529" s="82" t="s">
        <v>42</v>
      </c>
      <c r="L529" s="87"/>
    </row>
    <row r="530" spans="3:12">
      <c r="C530" s="243"/>
      <c r="E530" s="82" t="s">
        <v>42</v>
      </c>
      <c r="L530" s="87"/>
    </row>
    <row r="531" spans="3:12">
      <c r="C531" s="243"/>
      <c r="E531" s="82" t="s">
        <v>42</v>
      </c>
      <c r="L531" s="87"/>
    </row>
    <row r="532" spans="3:12">
      <c r="C532" s="243"/>
      <c r="E532" s="82" t="s">
        <v>42</v>
      </c>
      <c r="L532" s="87"/>
    </row>
    <row r="533" spans="3:12">
      <c r="C533" s="243"/>
      <c r="E533" s="82" t="s">
        <v>42</v>
      </c>
      <c r="L533" s="87"/>
    </row>
    <row r="534" spans="3:12">
      <c r="C534" s="243"/>
      <c r="E534" s="82" t="s">
        <v>42</v>
      </c>
      <c r="L534" s="87"/>
    </row>
    <row r="535" spans="3:12">
      <c r="C535" s="243"/>
      <c r="E535" s="82" t="s">
        <v>42</v>
      </c>
      <c r="L535" s="87"/>
    </row>
    <row r="536" spans="3:12">
      <c r="C536" s="243"/>
      <c r="E536" s="82" t="s">
        <v>42</v>
      </c>
      <c r="L536" s="87"/>
    </row>
    <row r="537" spans="3:12">
      <c r="C537" s="243"/>
      <c r="E537" s="82" t="s">
        <v>42</v>
      </c>
      <c r="L537" s="87"/>
    </row>
    <row r="538" spans="3:12">
      <c r="C538" s="243"/>
      <c r="E538" s="82" t="s">
        <v>42</v>
      </c>
      <c r="L538" s="87"/>
    </row>
    <row r="539" spans="3:12">
      <c r="C539" s="243"/>
      <c r="E539" s="82" t="s">
        <v>42</v>
      </c>
      <c r="L539" s="87"/>
    </row>
    <row r="540" spans="3:12">
      <c r="C540" s="243"/>
      <c r="E540" s="82" t="s">
        <v>42</v>
      </c>
      <c r="L540" s="87"/>
    </row>
    <row r="541" spans="3:12">
      <c r="C541" s="243"/>
      <c r="E541" s="82" t="s">
        <v>42</v>
      </c>
      <c r="L541" s="87"/>
    </row>
    <row r="542" spans="3:12">
      <c r="C542" s="243"/>
      <c r="E542" s="82" t="s">
        <v>42</v>
      </c>
      <c r="L542" s="87"/>
    </row>
    <row r="543" spans="3:12">
      <c r="C543" s="243"/>
      <c r="E543" s="82" t="s">
        <v>42</v>
      </c>
      <c r="L543" s="87"/>
    </row>
    <row r="544" spans="3:12">
      <c r="C544" s="243"/>
      <c r="E544" s="82" t="s">
        <v>42</v>
      </c>
      <c r="L544" s="87"/>
    </row>
    <row r="545" spans="3:12">
      <c r="C545" s="243"/>
      <c r="E545" s="82" t="s">
        <v>42</v>
      </c>
      <c r="L545" s="87"/>
    </row>
    <row r="546" spans="3:12">
      <c r="C546" s="243"/>
      <c r="E546" s="82" t="s">
        <v>42</v>
      </c>
      <c r="L546" s="87"/>
    </row>
    <row r="547" spans="3:12">
      <c r="C547" s="243"/>
      <c r="E547" s="82" t="s">
        <v>42</v>
      </c>
      <c r="L547" s="87"/>
    </row>
    <row r="548" spans="3:12">
      <c r="C548" s="243"/>
      <c r="E548" s="82" t="s">
        <v>42</v>
      </c>
      <c r="L548" s="87"/>
    </row>
    <row r="549" spans="3:12">
      <c r="C549" s="243"/>
      <c r="E549" s="82" t="s">
        <v>42</v>
      </c>
      <c r="L549" s="87"/>
    </row>
    <row r="550" spans="3:12">
      <c r="C550" s="243"/>
      <c r="E550" s="82" t="s">
        <v>42</v>
      </c>
      <c r="L550" s="87"/>
    </row>
    <row r="551" spans="3:12">
      <c r="C551" s="243"/>
      <c r="E551" s="82" t="s">
        <v>42</v>
      </c>
      <c r="L551" s="87"/>
    </row>
    <row r="552" spans="3:12">
      <c r="C552" s="243"/>
      <c r="E552" s="82" t="s">
        <v>42</v>
      </c>
      <c r="L552" s="87"/>
    </row>
    <row r="553" spans="3:12">
      <c r="C553" s="243"/>
      <c r="E553" s="82" t="s">
        <v>42</v>
      </c>
      <c r="L553" s="87"/>
    </row>
    <row r="554" spans="3:12">
      <c r="C554" s="243"/>
      <c r="E554" s="82" t="s">
        <v>42</v>
      </c>
      <c r="L554" s="87"/>
    </row>
    <row r="555" spans="3:12">
      <c r="C555" s="243"/>
      <c r="E555" s="82" t="s">
        <v>42</v>
      </c>
      <c r="L555" s="87"/>
    </row>
    <row r="556" spans="3:12">
      <c r="C556" s="243"/>
      <c r="E556" s="82" t="s">
        <v>42</v>
      </c>
      <c r="L556" s="87"/>
    </row>
    <row r="557" spans="3:12">
      <c r="C557" s="243"/>
      <c r="E557" s="82" t="s">
        <v>42</v>
      </c>
      <c r="L557" s="87"/>
    </row>
    <row r="558" spans="3:12">
      <c r="C558" s="243"/>
      <c r="E558" s="82" t="s">
        <v>42</v>
      </c>
      <c r="L558" s="87"/>
    </row>
    <row r="559" spans="3:12">
      <c r="C559" s="243"/>
      <c r="E559" s="82" t="s">
        <v>42</v>
      </c>
      <c r="L559" s="87"/>
    </row>
    <row r="560" spans="3:12">
      <c r="C560" s="243"/>
      <c r="E560" s="82" t="s">
        <v>42</v>
      </c>
      <c r="L560" s="87"/>
    </row>
    <row r="561" spans="3:12">
      <c r="C561" s="243"/>
      <c r="E561" s="82" t="s">
        <v>42</v>
      </c>
      <c r="L561" s="87"/>
    </row>
    <row r="562" spans="3:12">
      <c r="C562" s="243"/>
      <c r="E562" s="82" t="s">
        <v>42</v>
      </c>
      <c r="L562" s="87"/>
    </row>
    <row r="563" spans="3:12">
      <c r="C563" s="243"/>
      <c r="E563" s="82" t="s">
        <v>42</v>
      </c>
      <c r="L563" s="87"/>
    </row>
    <row r="564" spans="3:12">
      <c r="C564" s="243"/>
      <c r="E564" s="82" t="s">
        <v>42</v>
      </c>
      <c r="L564" s="87"/>
    </row>
    <row r="565" spans="3:12">
      <c r="C565" s="243"/>
      <c r="E565" s="82" t="s">
        <v>42</v>
      </c>
      <c r="L565" s="87"/>
    </row>
    <row r="566" spans="3:12">
      <c r="C566" s="243"/>
      <c r="E566" s="82" t="s">
        <v>42</v>
      </c>
      <c r="L566" s="87"/>
    </row>
    <row r="567" spans="3:12">
      <c r="C567" s="243"/>
      <c r="E567" s="82" t="s">
        <v>42</v>
      </c>
      <c r="L567" s="87"/>
    </row>
    <row r="568" spans="3:12">
      <c r="C568" s="243"/>
      <c r="E568" s="82" t="s">
        <v>42</v>
      </c>
      <c r="L568" s="87"/>
    </row>
    <row r="569" spans="3:12">
      <c r="C569" s="243"/>
      <c r="E569" s="82" t="s">
        <v>42</v>
      </c>
      <c r="L569" s="87"/>
    </row>
    <row r="570" spans="3:12">
      <c r="C570" s="243"/>
      <c r="E570" s="82" t="s">
        <v>42</v>
      </c>
      <c r="L570" s="87"/>
    </row>
    <row r="571" spans="3:12">
      <c r="C571" s="243"/>
      <c r="E571" s="82" t="s">
        <v>42</v>
      </c>
      <c r="L571" s="87"/>
    </row>
    <row r="572" spans="3:12">
      <c r="C572" s="243"/>
      <c r="E572" s="82" t="s">
        <v>42</v>
      </c>
      <c r="L572" s="87"/>
    </row>
    <row r="573" spans="3:12">
      <c r="C573" s="243"/>
      <c r="E573" s="82" t="s">
        <v>42</v>
      </c>
      <c r="L573" s="87"/>
    </row>
    <row r="574" spans="3:12">
      <c r="C574" s="243"/>
      <c r="E574" s="82" t="s">
        <v>42</v>
      </c>
      <c r="L574" s="87"/>
    </row>
    <row r="575" spans="3:12">
      <c r="C575" s="243"/>
      <c r="E575" s="82" t="s">
        <v>42</v>
      </c>
      <c r="L575" s="87"/>
    </row>
    <row r="576" spans="3:12">
      <c r="C576" s="243"/>
      <c r="E576" s="82" t="s">
        <v>42</v>
      </c>
      <c r="L576" s="87"/>
    </row>
    <row r="577" spans="3:12">
      <c r="C577" s="243"/>
      <c r="E577" s="82" t="s">
        <v>42</v>
      </c>
      <c r="L577" s="87"/>
    </row>
    <row r="578" spans="3:12">
      <c r="C578" s="243"/>
      <c r="E578" s="82" t="s">
        <v>42</v>
      </c>
      <c r="L578" s="87"/>
    </row>
    <row r="579" spans="3:12">
      <c r="C579" s="243"/>
      <c r="E579" s="82" t="s">
        <v>42</v>
      </c>
      <c r="L579" s="87"/>
    </row>
    <row r="580" spans="3:12">
      <c r="C580" s="243"/>
      <c r="E580" s="82" t="s">
        <v>42</v>
      </c>
      <c r="L580" s="87"/>
    </row>
    <row r="581" spans="3:12">
      <c r="C581" s="243"/>
      <c r="E581" s="82" t="s">
        <v>42</v>
      </c>
      <c r="L581" s="87"/>
    </row>
    <row r="582" spans="3:12">
      <c r="C582" s="243"/>
      <c r="E582" s="82" t="s">
        <v>42</v>
      </c>
      <c r="L582" s="87"/>
    </row>
    <row r="583" spans="3:12">
      <c r="C583" s="243"/>
      <c r="E583" s="82" t="s">
        <v>42</v>
      </c>
      <c r="L583" s="87"/>
    </row>
    <row r="584" spans="3:12">
      <c r="C584" s="243"/>
      <c r="E584" s="82" t="s">
        <v>42</v>
      </c>
      <c r="L584" s="87"/>
    </row>
    <row r="585" spans="3:12">
      <c r="C585" s="243"/>
      <c r="E585" s="82" t="s">
        <v>42</v>
      </c>
      <c r="L585" s="87"/>
    </row>
    <row r="586" spans="3:12">
      <c r="C586" s="243"/>
      <c r="E586" s="82" t="s">
        <v>42</v>
      </c>
      <c r="L586" s="87"/>
    </row>
    <row r="587" spans="3:12">
      <c r="C587" s="243"/>
      <c r="E587" s="82" t="s">
        <v>42</v>
      </c>
      <c r="L587" s="87"/>
    </row>
    <row r="588" spans="3:12">
      <c r="C588" s="243"/>
      <c r="E588" s="82" t="s">
        <v>42</v>
      </c>
      <c r="L588" s="87"/>
    </row>
    <row r="589" spans="3:12">
      <c r="C589" s="243"/>
      <c r="E589" s="82" t="s">
        <v>42</v>
      </c>
      <c r="L589" s="87"/>
    </row>
    <row r="590" spans="3:12">
      <c r="C590" s="243"/>
      <c r="E590" s="82" t="s">
        <v>42</v>
      </c>
      <c r="L590" s="87"/>
    </row>
    <row r="591" spans="3:12">
      <c r="C591" s="243"/>
      <c r="E591" s="82" t="s">
        <v>42</v>
      </c>
      <c r="L591" s="87"/>
    </row>
    <row r="592" spans="3:12">
      <c r="C592" s="243"/>
      <c r="E592" s="82" t="s">
        <v>42</v>
      </c>
      <c r="L592" s="87"/>
    </row>
    <row r="593" spans="3:12">
      <c r="C593" s="243"/>
      <c r="E593" s="82" t="s">
        <v>42</v>
      </c>
      <c r="L593" s="87"/>
    </row>
    <row r="594" spans="3:12">
      <c r="C594" s="243"/>
      <c r="E594" s="82" t="s">
        <v>42</v>
      </c>
      <c r="L594" s="87"/>
    </row>
    <row r="595" spans="3:12">
      <c r="C595" s="243"/>
      <c r="E595" s="82" t="s">
        <v>42</v>
      </c>
      <c r="L595" s="87"/>
    </row>
    <row r="596" spans="3:12">
      <c r="C596" s="243"/>
      <c r="E596" s="82" t="s">
        <v>42</v>
      </c>
      <c r="L596" s="87"/>
    </row>
    <row r="597" spans="3:12">
      <c r="C597" s="243"/>
      <c r="E597" s="82" t="s">
        <v>42</v>
      </c>
      <c r="L597" s="87"/>
    </row>
    <row r="598" spans="3:12">
      <c r="C598" s="243"/>
      <c r="E598" s="82" t="s">
        <v>42</v>
      </c>
      <c r="L598" s="87"/>
    </row>
    <row r="599" spans="3:12">
      <c r="C599" s="243"/>
      <c r="E599" s="82" t="s">
        <v>42</v>
      </c>
      <c r="L599" s="87"/>
    </row>
    <row r="600" spans="3:12">
      <c r="C600" s="243"/>
      <c r="E600" s="82" t="s">
        <v>42</v>
      </c>
      <c r="L600" s="87"/>
    </row>
    <row r="601" spans="3:12">
      <c r="C601" s="243"/>
      <c r="E601" s="82" t="s">
        <v>42</v>
      </c>
      <c r="L601" s="87"/>
    </row>
    <row r="602" spans="3:12">
      <c r="C602" s="243"/>
      <c r="E602" s="82" t="s">
        <v>42</v>
      </c>
      <c r="L602" s="87"/>
    </row>
    <row r="603" spans="3:12">
      <c r="C603" s="243"/>
      <c r="E603" s="82" t="s">
        <v>42</v>
      </c>
      <c r="L603" s="87"/>
    </row>
    <row r="604" spans="3:12">
      <c r="C604" s="243"/>
      <c r="E604" s="82" t="s">
        <v>42</v>
      </c>
      <c r="L604" s="87"/>
    </row>
    <row r="605" spans="3:12">
      <c r="C605" s="243"/>
      <c r="E605" s="82" t="s">
        <v>42</v>
      </c>
      <c r="L605" s="87"/>
    </row>
    <row r="606" spans="3:12">
      <c r="C606" s="243"/>
      <c r="E606" s="82" t="s">
        <v>42</v>
      </c>
      <c r="L606" s="87"/>
    </row>
    <row r="607" spans="3:12">
      <c r="C607" s="243"/>
      <c r="E607" s="82" t="s">
        <v>42</v>
      </c>
      <c r="L607" s="87"/>
    </row>
    <row r="608" spans="3:12">
      <c r="C608" s="243"/>
      <c r="E608" s="82" t="s">
        <v>42</v>
      </c>
      <c r="L608" s="87"/>
    </row>
    <row r="609" spans="3:12">
      <c r="C609" s="243"/>
      <c r="E609" s="82" t="s">
        <v>42</v>
      </c>
      <c r="L609" s="87"/>
    </row>
    <row r="610" spans="3:12">
      <c r="C610" s="243"/>
      <c r="E610" s="82" t="s">
        <v>42</v>
      </c>
      <c r="L610" s="87"/>
    </row>
    <row r="611" spans="3:12">
      <c r="C611" s="243"/>
      <c r="E611" s="82" t="s">
        <v>42</v>
      </c>
      <c r="L611" s="87"/>
    </row>
    <row r="612" spans="3:12">
      <c r="C612" s="243"/>
      <c r="E612" s="82" t="s">
        <v>42</v>
      </c>
      <c r="L612" s="87"/>
    </row>
    <row r="613" spans="3:12">
      <c r="C613" s="243"/>
      <c r="E613" s="82" t="s">
        <v>42</v>
      </c>
      <c r="L613" s="87"/>
    </row>
    <row r="614" spans="3:12">
      <c r="C614" s="243"/>
      <c r="E614" s="82" t="s">
        <v>42</v>
      </c>
      <c r="L614" s="87"/>
    </row>
    <row r="615" spans="3:12">
      <c r="C615" s="243"/>
      <c r="E615" s="82" t="s">
        <v>42</v>
      </c>
      <c r="L615" s="87"/>
    </row>
    <row r="616" spans="3:12">
      <c r="C616" s="243"/>
      <c r="E616" s="82" t="s">
        <v>42</v>
      </c>
      <c r="L616" s="87"/>
    </row>
    <row r="617" spans="3:12">
      <c r="C617" s="243"/>
      <c r="E617" s="82" t="s">
        <v>42</v>
      </c>
      <c r="L617" s="87"/>
    </row>
    <row r="618" spans="3:12">
      <c r="C618" s="243"/>
      <c r="E618" s="82" t="s">
        <v>42</v>
      </c>
      <c r="L618" s="87"/>
    </row>
    <row r="619" spans="3:12">
      <c r="C619" s="243"/>
      <c r="E619" s="82" t="s">
        <v>42</v>
      </c>
      <c r="L619" s="87"/>
    </row>
    <row r="620" spans="3:12">
      <c r="C620" s="243"/>
      <c r="E620" s="82" t="s">
        <v>42</v>
      </c>
      <c r="L620" s="87"/>
    </row>
    <row r="621" spans="3:12">
      <c r="C621" s="243"/>
      <c r="E621" s="82" t="s">
        <v>42</v>
      </c>
      <c r="L621" s="87"/>
    </row>
    <row r="622" spans="3:12">
      <c r="C622" s="243"/>
      <c r="E622" s="82" t="s">
        <v>42</v>
      </c>
      <c r="L622" s="87"/>
    </row>
    <row r="623" spans="3:12">
      <c r="C623" s="243"/>
      <c r="E623" s="82" t="s">
        <v>42</v>
      </c>
      <c r="L623" s="87"/>
    </row>
    <row r="624" spans="3:12">
      <c r="C624" s="243"/>
      <c r="E624" s="82" t="s">
        <v>42</v>
      </c>
      <c r="L624" s="87"/>
    </row>
    <row r="625" spans="3:12">
      <c r="C625" s="243"/>
      <c r="E625" s="82" t="s">
        <v>42</v>
      </c>
      <c r="L625" s="87"/>
    </row>
    <row r="626" spans="3:12">
      <c r="C626" s="243"/>
      <c r="E626" s="82" t="s">
        <v>42</v>
      </c>
      <c r="L626" s="87"/>
    </row>
    <row r="627" spans="3:12">
      <c r="C627" s="243"/>
      <c r="E627" s="82" t="s">
        <v>42</v>
      </c>
      <c r="L627" s="87"/>
    </row>
    <row r="628" spans="3:12">
      <c r="C628" s="243"/>
      <c r="E628" s="82" t="s">
        <v>42</v>
      </c>
      <c r="L628" s="87"/>
    </row>
    <row r="629" spans="3:12">
      <c r="C629" s="243"/>
      <c r="E629" s="82" t="s">
        <v>42</v>
      </c>
      <c r="L629" s="87"/>
    </row>
    <row r="630" spans="3:12">
      <c r="C630" s="243"/>
      <c r="E630" s="82" t="s">
        <v>42</v>
      </c>
      <c r="L630" s="87"/>
    </row>
    <row r="631" spans="3:12">
      <c r="C631" s="243"/>
      <c r="E631" s="82" t="s">
        <v>42</v>
      </c>
      <c r="L631" s="87"/>
    </row>
    <row r="632" spans="3:12">
      <c r="C632" s="243"/>
      <c r="E632" s="82" t="s">
        <v>42</v>
      </c>
      <c r="L632" s="87"/>
    </row>
    <row r="633" spans="3:12">
      <c r="C633" s="243"/>
      <c r="E633" s="82" t="s">
        <v>42</v>
      </c>
      <c r="L633" s="87"/>
    </row>
    <row r="634" spans="3:12">
      <c r="C634" s="243"/>
      <c r="E634" s="82" t="s">
        <v>42</v>
      </c>
      <c r="L634" s="87"/>
    </row>
    <row r="635" spans="3:12">
      <c r="C635" s="243"/>
      <c r="E635" s="82" t="s">
        <v>42</v>
      </c>
      <c r="L635" s="87"/>
    </row>
    <row r="636" spans="3:12">
      <c r="C636" s="243"/>
      <c r="E636" s="82" t="s">
        <v>42</v>
      </c>
      <c r="L636" s="87"/>
    </row>
    <row r="637" spans="3:12">
      <c r="C637" s="243"/>
      <c r="E637" s="82" t="s">
        <v>42</v>
      </c>
      <c r="L637" s="87"/>
    </row>
    <row r="638" spans="3:12">
      <c r="C638" s="243"/>
      <c r="E638" s="82" t="s">
        <v>42</v>
      </c>
      <c r="L638" s="87"/>
    </row>
    <row r="639" spans="3:12">
      <c r="C639" s="243"/>
      <c r="E639" s="82" t="s">
        <v>42</v>
      </c>
      <c r="L639" s="87"/>
    </row>
    <row r="640" spans="3:12">
      <c r="C640" s="243"/>
      <c r="E640" s="82" t="s">
        <v>42</v>
      </c>
      <c r="L640" s="87"/>
    </row>
    <row r="641" spans="3:12">
      <c r="C641" s="243"/>
      <c r="E641" s="82" t="s">
        <v>42</v>
      </c>
      <c r="L641" s="87"/>
    </row>
    <row r="642" spans="3:12">
      <c r="C642" s="243"/>
      <c r="E642" s="82" t="s">
        <v>42</v>
      </c>
      <c r="L642" s="87"/>
    </row>
    <row r="643" spans="3:12">
      <c r="C643" s="243"/>
      <c r="E643" s="82" t="s">
        <v>42</v>
      </c>
      <c r="L643" s="87"/>
    </row>
    <row r="644" spans="3:12">
      <c r="C644" s="243"/>
      <c r="E644" s="82" t="s">
        <v>42</v>
      </c>
      <c r="L644" s="87"/>
    </row>
    <row r="645" spans="3:12">
      <c r="C645" s="243"/>
      <c r="E645" s="82" t="s">
        <v>42</v>
      </c>
      <c r="L645" s="87"/>
    </row>
    <row r="646" spans="3:12">
      <c r="C646" s="243"/>
      <c r="E646" s="82" t="s">
        <v>42</v>
      </c>
      <c r="L646" s="87"/>
    </row>
    <row r="647" spans="3:12">
      <c r="C647" s="243"/>
      <c r="E647" s="82" t="s">
        <v>42</v>
      </c>
      <c r="L647" s="87"/>
    </row>
    <row r="648" spans="3:12">
      <c r="C648" s="243"/>
      <c r="E648" s="82" t="s">
        <v>42</v>
      </c>
      <c r="L648" s="87"/>
    </row>
    <row r="649" spans="3:12">
      <c r="C649" s="243"/>
      <c r="E649" s="82" t="s">
        <v>42</v>
      </c>
      <c r="L649" s="87"/>
    </row>
    <row r="650" spans="3:12">
      <c r="C650" s="243"/>
      <c r="E650" s="82" t="s">
        <v>42</v>
      </c>
      <c r="L650" s="87"/>
    </row>
    <row r="651" spans="3:12">
      <c r="C651" s="243"/>
      <c r="E651" s="82" t="s">
        <v>42</v>
      </c>
      <c r="L651" s="87"/>
    </row>
    <row r="652" spans="3:12">
      <c r="C652" s="243"/>
      <c r="E652" s="82" t="s">
        <v>42</v>
      </c>
      <c r="L652" s="87"/>
    </row>
    <row r="653" spans="3:12">
      <c r="C653" s="243"/>
      <c r="E653" s="82" t="s">
        <v>42</v>
      </c>
      <c r="L653" s="87"/>
    </row>
    <row r="654" spans="3:12">
      <c r="C654" s="243"/>
      <c r="E654" s="82" t="s">
        <v>42</v>
      </c>
      <c r="L654" s="87"/>
    </row>
    <row r="655" spans="3:12">
      <c r="C655" s="243"/>
      <c r="E655" s="82" t="s">
        <v>42</v>
      </c>
      <c r="L655" s="87"/>
    </row>
    <row r="656" spans="3:12">
      <c r="C656" s="243"/>
      <c r="E656" s="82" t="s">
        <v>42</v>
      </c>
      <c r="L656" s="87"/>
    </row>
    <row r="657" spans="3:12">
      <c r="C657" s="243"/>
      <c r="E657" s="82" t="s">
        <v>42</v>
      </c>
      <c r="L657" s="87"/>
    </row>
    <row r="658" spans="3:12">
      <c r="C658" s="243"/>
      <c r="E658" s="82" t="s">
        <v>42</v>
      </c>
      <c r="L658" s="87"/>
    </row>
    <row r="659" spans="3:12">
      <c r="C659" s="243"/>
      <c r="E659" s="82" t="s">
        <v>42</v>
      </c>
      <c r="L659" s="87"/>
    </row>
    <row r="660" spans="3:12">
      <c r="C660" s="243"/>
      <c r="E660" s="82" t="s">
        <v>42</v>
      </c>
      <c r="L660" s="87"/>
    </row>
    <row r="661" spans="3:12">
      <c r="C661" s="243"/>
      <c r="E661" s="82" t="s">
        <v>42</v>
      </c>
      <c r="L661" s="87"/>
    </row>
    <row r="662" spans="3:12">
      <c r="C662" s="243"/>
      <c r="E662" s="82" t="s">
        <v>42</v>
      </c>
      <c r="L662" s="87"/>
    </row>
    <row r="663" spans="3:12">
      <c r="C663" s="243"/>
      <c r="E663" s="82" t="s">
        <v>42</v>
      </c>
      <c r="L663" s="87"/>
    </row>
    <row r="664" spans="3:12">
      <c r="C664" s="243"/>
      <c r="E664" s="82" t="s">
        <v>42</v>
      </c>
      <c r="L664" s="87"/>
    </row>
    <row r="665" spans="3:12">
      <c r="C665" s="243"/>
      <c r="E665" s="82" t="s">
        <v>42</v>
      </c>
      <c r="L665" s="87"/>
    </row>
    <row r="666" spans="3:12">
      <c r="C666" s="243"/>
      <c r="E666" s="82" t="s">
        <v>42</v>
      </c>
      <c r="L666" s="87"/>
    </row>
    <row r="667" spans="3:12">
      <c r="C667" s="243"/>
      <c r="E667" s="82" t="s">
        <v>42</v>
      </c>
      <c r="L667" s="87"/>
    </row>
    <row r="668" spans="3:12">
      <c r="C668" s="243"/>
      <c r="E668" s="82" t="s">
        <v>42</v>
      </c>
      <c r="L668" s="87"/>
    </row>
    <row r="669" spans="3:12">
      <c r="C669" s="243"/>
      <c r="E669" s="82" t="s">
        <v>42</v>
      </c>
      <c r="L669" s="87"/>
    </row>
    <row r="670" spans="3:12">
      <c r="C670" s="243"/>
      <c r="E670" s="82" t="s">
        <v>42</v>
      </c>
      <c r="L670" s="87"/>
    </row>
    <row r="671" spans="3:12">
      <c r="C671" s="243"/>
      <c r="E671" s="82" t="s">
        <v>42</v>
      </c>
      <c r="L671" s="87"/>
    </row>
    <row r="672" spans="3:12">
      <c r="C672" s="243"/>
      <c r="E672" s="82" t="s">
        <v>42</v>
      </c>
      <c r="L672" s="87"/>
    </row>
    <row r="673" spans="3:12">
      <c r="C673" s="243"/>
      <c r="E673" s="82" t="s">
        <v>42</v>
      </c>
      <c r="L673" s="87"/>
    </row>
    <row r="674" spans="3:12">
      <c r="C674" s="243"/>
      <c r="E674" s="82" t="s">
        <v>42</v>
      </c>
      <c r="L674" s="87"/>
    </row>
    <row r="675" spans="3:12">
      <c r="C675" s="243"/>
      <c r="E675" s="82" t="s">
        <v>42</v>
      </c>
      <c r="L675" s="87"/>
    </row>
    <row r="676" spans="3:12">
      <c r="C676" s="243"/>
      <c r="E676" s="82" t="s">
        <v>42</v>
      </c>
      <c r="L676" s="87"/>
    </row>
    <row r="677" spans="3:12">
      <c r="C677" s="243"/>
      <c r="E677" s="82" t="s">
        <v>42</v>
      </c>
      <c r="L677" s="87"/>
    </row>
    <row r="678" spans="3:12">
      <c r="C678" s="243"/>
      <c r="E678" s="82" t="s">
        <v>42</v>
      </c>
      <c r="L678" s="87"/>
    </row>
    <row r="679" spans="3:12">
      <c r="C679" s="243"/>
      <c r="E679" s="82" t="s">
        <v>42</v>
      </c>
      <c r="L679" s="87"/>
    </row>
    <row r="680" spans="3:12">
      <c r="C680" s="243"/>
      <c r="E680" s="82" t="s">
        <v>42</v>
      </c>
      <c r="L680" s="87"/>
    </row>
    <row r="681" spans="3:12">
      <c r="C681" s="243"/>
      <c r="E681" s="82" t="s">
        <v>42</v>
      </c>
      <c r="L681" s="87"/>
    </row>
    <row r="682" spans="3:12">
      <c r="C682" s="243"/>
      <c r="E682" s="82" t="s">
        <v>42</v>
      </c>
      <c r="L682" s="87"/>
    </row>
    <row r="683" spans="3:12">
      <c r="C683" s="243"/>
      <c r="E683" s="82" t="s">
        <v>42</v>
      </c>
      <c r="L683" s="87"/>
    </row>
    <row r="684" spans="3:12">
      <c r="C684" s="243"/>
      <c r="E684" s="82" t="s">
        <v>42</v>
      </c>
      <c r="L684" s="87"/>
    </row>
    <row r="685" spans="3:12">
      <c r="C685" s="243"/>
      <c r="E685" s="82" t="s">
        <v>42</v>
      </c>
      <c r="L685" s="87"/>
    </row>
    <row r="686" spans="3:12">
      <c r="C686" s="243"/>
      <c r="E686" s="82" t="s">
        <v>42</v>
      </c>
      <c r="L686" s="87"/>
    </row>
    <row r="687" spans="3:12">
      <c r="C687" s="243"/>
      <c r="E687" s="82" t="s">
        <v>42</v>
      </c>
      <c r="L687" s="87"/>
    </row>
    <row r="688" spans="3:12">
      <c r="C688" s="243"/>
      <c r="E688" s="82" t="s">
        <v>42</v>
      </c>
      <c r="L688" s="87"/>
    </row>
    <row r="689" spans="3:12">
      <c r="C689" s="243"/>
      <c r="E689" s="82" t="s">
        <v>42</v>
      </c>
      <c r="L689" s="87"/>
    </row>
    <row r="690" spans="3:12">
      <c r="C690" s="243"/>
      <c r="E690" s="82" t="s">
        <v>42</v>
      </c>
      <c r="L690" s="87"/>
    </row>
    <row r="691" spans="3:12">
      <c r="C691" s="243"/>
      <c r="E691" s="82" t="s">
        <v>42</v>
      </c>
      <c r="L691" s="87"/>
    </row>
    <row r="692" spans="3:12">
      <c r="C692" s="243"/>
      <c r="E692" s="82" t="s">
        <v>42</v>
      </c>
      <c r="L692" s="87"/>
    </row>
    <row r="693" spans="3:12">
      <c r="C693" s="243"/>
      <c r="E693" s="82" t="s">
        <v>42</v>
      </c>
      <c r="L693" s="87"/>
    </row>
    <row r="694" spans="3:12">
      <c r="C694" s="243"/>
      <c r="E694" s="82" t="s">
        <v>42</v>
      </c>
      <c r="L694" s="87"/>
    </row>
    <row r="695" spans="3:12">
      <c r="C695" s="243"/>
      <c r="E695" s="82" t="s">
        <v>42</v>
      </c>
      <c r="L695" s="87"/>
    </row>
    <row r="696" spans="3:12">
      <c r="C696" s="243"/>
      <c r="E696" s="82" t="s">
        <v>42</v>
      </c>
      <c r="L696" s="87"/>
    </row>
    <row r="697" spans="3:12">
      <c r="C697" s="243"/>
      <c r="E697" s="82" t="s">
        <v>42</v>
      </c>
      <c r="L697" s="87"/>
    </row>
    <row r="698" spans="3:12">
      <c r="C698" s="243"/>
      <c r="E698" s="82" t="s">
        <v>42</v>
      </c>
      <c r="L698" s="87"/>
    </row>
    <row r="699" spans="3:12">
      <c r="C699" s="243"/>
      <c r="E699" s="82" t="s">
        <v>42</v>
      </c>
      <c r="L699" s="87"/>
    </row>
    <row r="700" spans="3:12">
      <c r="C700" s="243"/>
      <c r="E700" s="82" t="s">
        <v>42</v>
      </c>
      <c r="L700" s="87"/>
    </row>
    <row r="701" spans="3:12">
      <c r="C701" s="243"/>
      <c r="E701" s="82" t="s">
        <v>42</v>
      </c>
      <c r="L701" s="87"/>
    </row>
    <row r="702" spans="3:12">
      <c r="C702" s="243"/>
      <c r="E702" s="82" t="s">
        <v>42</v>
      </c>
      <c r="L702" s="87"/>
    </row>
    <row r="703" spans="3:12">
      <c r="C703" s="243"/>
      <c r="E703" s="82" t="s">
        <v>42</v>
      </c>
      <c r="L703" s="87"/>
    </row>
    <row r="704" spans="3:12">
      <c r="C704" s="243"/>
      <c r="E704" s="82" t="s">
        <v>42</v>
      </c>
      <c r="L704" s="87"/>
    </row>
    <row r="705" spans="3:12">
      <c r="C705" s="243"/>
      <c r="E705" s="82" t="s">
        <v>42</v>
      </c>
      <c r="L705" s="87"/>
    </row>
    <row r="706" spans="3:12">
      <c r="C706" s="243"/>
      <c r="E706" s="82" t="s">
        <v>42</v>
      </c>
      <c r="L706" s="87"/>
    </row>
    <row r="707" spans="3:12">
      <c r="C707" s="243"/>
      <c r="E707" s="82" t="s">
        <v>42</v>
      </c>
      <c r="L707" s="87"/>
    </row>
    <row r="708" spans="3:12">
      <c r="C708" s="243"/>
      <c r="E708" s="82" t="s">
        <v>42</v>
      </c>
      <c r="L708" s="87"/>
    </row>
    <row r="709" spans="3:12">
      <c r="C709" s="243"/>
      <c r="E709" s="82" t="s">
        <v>42</v>
      </c>
      <c r="L709" s="87"/>
    </row>
    <row r="710" spans="3:12">
      <c r="C710" s="243"/>
      <c r="E710" s="82" t="s">
        <v>42</v>
      </c>
      <c r="L710" s="87"/>
    </row>
    <row r="711" spans="3:12">
      <c r="C711" s="243"/>
      <c r="E711" s="82" t="s">
        <v>42</v>
      </c>
      <c r="L711" s="87"/>
    </row>
    <row r="712" spans="3:12">
      <c r="C712" s="243"/>
      <c r="E712" s="82" t="s">
        <v>42</v>
      </c>
      <c r="L712" s="87"/>
    </row>
    <row r="713" spans="3:12">
      <c r="C713" s="243"/>
      <c r="E713" s="82" t="s">
        <v>42</v>
      </c>
      <c r="L713" s="87"/>
    </row>
    <row r="714" spans="3:12">
      <c r="C714" s="243"/>
      <c r="E714" s="82" t="s">
        <v>42</v>
      </c>
      <c r="L714" s="87"/>
    </row>
    <row r="715" spans="3:12">
      <c r="C715" s="243"/>
      <c r="E715" s="82" t="s">
        <v>42</v>
      </c>
      <c r="L715" s="87"/>
    </row>
    <row r="716" spans="3:12">
      <c r="C716" s="243"/>
      <c r="E716" s="82" t="s">
        <v>42</v>
      </c>
      <c r="L716" s="87"/>
    </row>
    <row r="717" spans="3:12">
      <c r="C717" s="243"/>
      <c r="E717" s="82" t="s">
        <v>42</v>
      </c>
      <c r="L717" s="87"/>
    </row>
    <row r="718" spans="3:12">
      <c r="C718" s="243"/>
      <c r="E718" s="82" t="s">
        <v>42</v>
      </c>
      <c r="L718" s="87"/>
    </row>
    <row r="719" spans="3:12">
      <c r="C719" s="243"/>
      <c r="E719" s="82" t="s">
        <v>42</v>
      </c>
      <c r="L719" s="87"/>
    </row>
    <row r="720" spans="3:12">
      <c r="C720" s="243"/>
      <c r="E720" s="82" t="s">
        <v>42</v>
      </c>
      <c r="L720" s="87"/>
    </row>
    <row r="721" spans="3:12">
      <c r="C721" s="243"/>
      <c r="E721" s="82" t="s">
        <v>42</v>
      </c>
      <c r="L721" s="87"/>
    </row>
    <row r="722" spans="3:12">
      <c r="C722" s="243"/>
      <c r="E722" s="82" t="s">
        <v>42</v>
      </c>
      <c r="L722" s="87"/>
    </row>
    <row r="723" spans="3:12">
      <c r="C723" s="243"/>
      <c r="E723" s="82" t="s">
        <v>42</v>
      </c>
      <c r="L723" s="87"/>
    </row>
    <row r="724" spans="3:12">
      <c r="C724" s="243"/>
      <c r="E724" s="82" t="s">
        <v>42</v>
      </c>
      <c r="L724" s="87"/>
    </row>
    <row r="725" spans="3:12">
      <c r="C725" s="243"/>
      <c r="E725" s="82" t="s">
        <v>42</v>
      </c>
      <c r="L725" s="87"/>
    </row>
    <row r="726" spans="3:12">
      <c r="C726" s="243"/>
      <c r="E726" s="82" t="s">
        <v>42</v>
      </c>
      <c r="L726" s="87"/>
    </row>
    <row r="727" spans="3:12">
      <c r="C727" s="243"/>
      <c r="E727" s="82" t="s">
        <v>42</v>
      </c>
      <c r="L727" s="87"/>
    </row>
    <row r="728" spans="3:12">
      <c r="C728" s="243"/>
      <c r="E728" s="82" t="s">
        <v>42</v>
      </c>
      <c r="L728" s="87"/>
    </row>
    <row r="729" spans="3:12">
      <c r="C729" s="243"/>
      <c r="E729" s="82" t="s">
        <v>42</v>
      </c>
      <c r="L729" s="87"/>
    </row>
    <row r="730" spans="3:12">
      <c r="C730" s="243"/>
      <c r="E730" s="82" t="s">
        <v>42</v>
      </c>
      <c r="L730" s="87"/>
    </row>
    <row r="731" spans="3:12">
      <c r="C731" s="243"/>
      <c r="E731" s="82" t="s">
        <v>42</v>
      </c>
      <c r="L731" s="87"/>
    </row>
    <row r="732" spans="3:12">
      <c r="C732" s="243"/>
      <c r="E732" s="82" t="s">
        <v>42</v>
      </c>
      <c r="L732" s="87"/>
    </row>
    <row r="733" spans="3:12">
      <c r="C733" s="243"/>
      <c r="E733" s="82" t="s">
        <v>42</v>
      </c>
      <c r="L733" s="87"/>
    </row>
    <row r="734" spans="3:12">
      <c r="C734" s="243"/>
      <c r="E734" s="82" t="s">
        <v>42</v>
      </c>
      <c r="L734" s="87"/>
    </row>
    <row r="735" spans="3:12">
      <c r="C735" s="243"/>
      <c r="E735" s="82" t="s">
        <v>42</v>
      </c>
      <c r="L735" s="87"/>
    </row>
    <row r="736" spans="3:12">
      <c r="C736" s="243"/>
      <c r="E736" s="82" t="s">
        <v>42</v>
      </c>
      <c r="L736" s="87"/>
    </row>
    <row r="737" spans="3:12">
      <c r="C737" s="243"/>
      <c r="E737" s="82" t="s">
        <v>42</v>
      </c>
      <c r="L737" s="87"/>
    </row>
    <row r="738" spans="3:12">
      <c r="C738" s="243"/>
      <c r="E738" s="82" t="s">
        <v>42</v>
      </c>
      <c r="L738" s="87"/>
    </row>
    <row r="739" spans="3:12">
      <c r="C739" s="243"/>
      <c r="E739" s="82" t="s">
        <v>42</v>
      </c>
      <c r="L739" s="87"/>
    </row>
    <row r="740" spans="3:12">
      <c r="C740" s="243"/>
      <c r="E740" s="82" t="s">
        <v>42</v>
      </c>
      <c r="L740" s="87"/>
    </row>
    <row r="741" spans="3:12">
      <c r="C741" s="243"/>
      <c r="E741" s="82" t="s">
        <v>42</v>
      </c>
      <c r="L741" s="87"/>
    </row>
    <row r="742" spans="3:12">
      <c r="C742" s="243"/>
      <c r="E742" s="82" t="s">
        <v>42</v>
      </c>
      <c r="L742" s="87"/>
    </row>
    <row r="743" spans="3:12">
      <c r="C743" s="243"/>
      <c r="E743" s="82" t="s">
        <v>42</v>
      </c>
      <c r="L743" s="87"/>
    </row>
    <row r="744" spans="3:12">
      <c r="C744" s="243"/>
      <c r="E744" s="82" t="s">
        <v>42</v>
      </c>
      <c r="L744" s="87"/>
    </row>
    <row r="745" spans="3:12">
      <c r="C745" s="243"/>
      <c r="E745" s="82" t="s">
        <v>42</v>
      </c>
      <c r="L745" s="87"/>
    </row>
    <row r="746" spans="3:12">
      <c r="C746" s="243"/>
      <c r="E746" s="82" t="s">
        <v>42</v>
      </c>
      <c r="L746" s="87"/>
    </row>
    <row r="747" spans="3:12">
      <c r="C747" s="243"/>
      <c r="E747" s="82" t="s">
        <v>42</v>
      </c>
      <c r="L747" s="87"/>
    </row>
    <row r="748" spans="3:12">
      <c r="C748" s="243"/>
      <c r="E748" s="82" t="s">
        <v>42</v>
      </c>
      <c r="L748" s="87"/>
    </row>
    <row r="749" spans="3:12">
      <c r="C749" s="243"/>
      <c r="E749" s="82" t="s">
        <v>42</v>
      </c>
      <c r="L749" s="87"/>
    </row>
    <row r="750" spans="3:12">
      <c r="C750" s="243"/>
      <c r="E750" s="82" t="s">
        <v>42</v>
      </c>
      <c r="L750" s="87"/>
    </row>
    <row r="751" spans="3:12">
      <c r="C751" s="243"/>
      <c r="E751" s="82" t="s">
        <v>42</v>
      </c>
      <c r="L751" s="87"/>
    </row>
    <row r="752" spans="3:12">
      <c r="C752" s="243"/>
      <c r="E752" s="82" t="s">
        <v>42</v>
      </c>
      <c r="L752" s="87"/>
    </row>
    <row r="753" spans="3:12">
      <c r="C753" s="243"/>
      <c r="E753" s="82" t="s">
        <v>42</v>
      </c>
      <c r="L753" s="87"/>
    </row>
    <row r="754" spans="3:12">
      <c r="C754" s="243"/>
      <c r="E754" s="82" t="s">
        <v>42</v>
      </c>
      <c r="L754" s="87"/>
    </row>
    <row r="755" spans="3:12">
      <c r="C755" s="243"/>
      <c r="E755" s="82" t="s">
        <v>42</v>
      </c>
      <c r="L755" s="87"/>
    </row>
    <row r="756" spans="3:12">
      <c r="C756" s="243"/>
      <c r="E756" s="82" t="s">
        <v>42</v>
      </c>
      <c r="L756" s="87"/>
    </row>
    <row r="757" spans="3:12">
      <c r="C757" s="243"/>
      <c r="E757" s="82" t="s">
        <v>42</v>
      </c>
      <c r="L757" s="87"/>
    </row>
    <row r="758" spans="3:12">
      <c r="C758" s="243"/>
      <c r="E758" s="82" t="s">
        <v>42</v>
      </c>
      <c r="L758" s="87"/>
    </row>
    <row r="759" spans="3:12">
      <c r="C759" s="243"/>
      <c r="E759" s="82" t="s">
        <v>42</v>
      </c>
      <c r="L759" s="87"/>
    </row>
    <row r="760" spans="3:12">
      <c r="C760" s="243"/>
      <c r="E760" s="82" t="s">
        <v>42</v>
      </c>
      <c r="L760" s="87"/>
    </row>
    <row r="761" spans="3:12">
      <c r="C761" s="243"/>
      <c r="E761" s="82" t="s">
        <v>42</v>
      </c>
      <c r="L761" s="87"/>
    </row>
    <row r="762" spans="3:12">
      <c r="C762" s="243"/>
      <c r="E762" s="82" t="s">
        <v>42</v>
      </c>
      <c r="L762" s="87"/>
    </row>
    <row r="763" spans="3:12">
      <c r="C763" s="243"/>
      <c r="E763" s="82" t="s">
        <v>42</v>
      </c>
      <c r="L763" s="87"/>
    </row>
    <row r="764" spans="3:12">
      <c r="C764" s="243"/>
      <c r="E764" s="82" t="s">
        <v>42</v>
      </c>
      <c r="L764" s="87"/>
    </row>
    <row r="765" spans="3:12">
      <c r="C765" s="243"/>
      <c r="E765" s="82" t="s">
        <v>42</v>
      </c>
      <c r="L765" s="87"/>
    </row>
    <row r="766" spans="3:12">
      <c r="C766" s="243"/>
      <c r="E766" s="82" t="s">
        <v>42</v>
      </c>
      <c r="L766" s="87"/>
    </row>
    <row r="767" spans="3:12">
      <c r="C767" s="243"/>
      <c r="E767" s="82" t="s">
        <v>42</v>
      </c>
      <c r="L767" s="87"/>
    </row>
    <row r="768" spans="3:12">
      <c r="C768" s="243"/>
      <c r="E768" s="82" t="s">
        <v>42</v>
      </c>
      <c r="L768" s="87"/>
    </row>
    <row r="769" spans="3:12">
      <c r="C769" s="243"/>
      <c r="E769" s="82" t="s">
        <v>42</v>
      </c>
      <c r="L769" s="87"/>
    </row>
    <row r="770" spans="3:12">
      <c r="C770" s="243"/>
      <c r="E770" s="82" t="s">
        <v>42</v>
      </c>
      <c r="L770" s="87"/>
    </row>
    <row r="771" spans="3:12">
      <c r="C771" s="243"/>
      <c r="E771" s="82" t="s">
        <v>42</v>
      </c>
      <c r="L771" s="87"/>
    </row>
    <row r="772" spans="3:12">
      <c r="C772" s="243"/>
      <c r="E772" s="82" t="s">
        <v>42</v>
      </c>
      <c r="L772" s="87"/>
    </row>
    <row r="773" spans="3:12">
      <c r="C773" s="243"/>
      <c r="E773" s="82" t="s">
        <v>42</v>
      </c>
      <c r="L773" s="87"/>
    </row>
    <row r="774" spans="3:12">
      <c r="C774" s="243"/>
      <c r="E774" s="82" t="s">
        <v>42</v>
      </c>
      <c r="L774" s="87"/>
    </row>
    <row r="775" spans="3:12">
      <c r="C775" s="243"/>
      <c r="E775" s="82" t="s">
        <v>42</v>
      </c>
      <c r="L775" s="87"/>
    </row>
    <row r="776" spans="3:12">
      <c r="C776" s="243"/>
      <c r="E776" s="82" t="s">
        <v>42</v>
      </c>
      <c r="L776" s="87"/>
    </row>
    <row r="777" spans="3:12">
      <c r="C777" s="243"/>
      <c r="E777" s="82" t="s">
        <v>42</v>
      </c>
      <c r="L777" s="87"/>
    </row>
    <row r="778" spans="3:12">
      <c r="C778" s="243"/>
      <c r="E778" s="82" t="s">
        <v>42</v>
      </c>
      <c r="L778" s="87"/>
    </row>
    <row r="779" spans="3:12">
      <c r="C779" s="243"/>
      <c r="E779" s="82" t="s">
        <v>42</v>
      </c>
      <c r="L779" s="87"/>
    </row>
    <row r="780" spans="3:12">
      <c r="C780" s="243"/>
      <c r="E780" s="82" t="s">
        <v>42</v>
      </c>
      <c r="L780" s="87"/>
    </row>
    <row r="781" spans="3:12">
      <c r="C781" s="243"/>
      <c r="E781" s="82" t="s">
        <v>42</v>
      </c>
      <c r="L781" s="87"/>
    </row>
    <row r="782" spans="3:12">
      <c r="C782" s="243"/>
      <c r="E782" s="82" t="s">
        <v>42</v>
      </c>
      <c r="L782" s="87"/>
    </row>
    <row r="783" spans="3:12">
      <c r="C783" s="243"/>
      <c r="E783" s="82" t="s">
        <v>42</v>
      </c>
      <c r="L783" s="87"/>
    </row>
    <row r="784" spans="3:12">
      <c r="C784" s="243"/>
      <c r="E784" s="82" t="s">
        <v>42</v>
      </c>
      <c r="L784" s="87"/>
    </row>
    <row r="785" spans="3:12">
      <c r="C785" s="243"/>
      <c r="E785" s="82" t="s">
        <v>42</v>
      </c>
      <c r="L785" s="87"/>
    </row>
    <row r="786" spans="3:12">
      <c r="C786" s="243"/>
      <c r="E786" s="82" t="s">
        <v>42</v>
      </c>
      <c r="L786" s="87"/>
    </row>
    <row r="787" spans="3:12">
      <c r="C787" s="243"/>
      <c r="E787" s="82" t="s">
        <v>42</v>
      </c>
      <c r="L787" s="87"/>
    </row>
    <row r="788" spans="3:12">
      <c r="C788" s="243"/>
      <c r="E788" s="82" t="s">
        <v>42</v>
      </c>
      <c r="L788" s="87"/>
    </row>
    <row r="789" spans="3:12">
      <c r="C789" s="243"/>
      <c r="E789" s="82" t="s">
        <v>42</v>
      </c>
      <c r="L789" s="87"/>
    </row>
    <row r="790" spans="3:12">
      <c r="C790" s="243"/>
      <c r="E790" s="82" t="s">
        <v>42</v>
      </c>
      <c r="L790" s="87"/>
    </row>
    <row r="791" spans="3:12">
      <c r="C791" s="243"/>
      <c r="E791" s="82" t="s">
        <v>42</v>
      </c>
      <c r="L791" s="87"/>
    </row>
    <row r="792" spans="3:12">
      <c r="C792" s="243"/>
      <c r="E792" s="82" t="s">
        <v>42</v>
      </c>
      <c r="L792" s="87"/>
    </row>
    <row r="793" spans="3:12">
      <c r="C793" s="243"/>
      <c r="E793" s="82" t="s">
        <v>42</v>
      </c>
      <c r="L793" s="87"/>
    </row>
    <row r="794" spans="3:12">
      <c r="C794" s="243"/>
      <c r="E794" s="82" t="s">
        <v>42</v>
      </c>
      <c r="L794" s="87"/>
    </row>
    <row r="795" spans="3:12">
      <c r="C795" s="243"/>
      <c r="E795" s="82" t="s">
        <v>42</v>
      </c>
      <c r="L795" s="87"/>
    </row>
    <row r="796" spans="3:12">
      <c r="C796" s="243"/>
      <c r="E796" s="82" t="s">
        <v>42</v>
      </c>
      <c r="L796" s="87"/>
    </row>
    <row r="797" spans="3:12">
      <c r="C797" s="243"/>
      <c r="E797" s="82" t="s">
        <v>42</v>
      </c>
      <c r="L797" s="87"/>
    </row>
    <row r="798" spans="3:12">
      <c r="C798" s="243"/>
      <c r="E798" s="82" t="s">
        <v>42</v>
      </c>
      <c r="L798" s="87"/>
    </row>
    <row r="799" spans="3:12">
      <c r="C799" s="243"/>
      <c r="E799" s="82" t="s">
        <v>42</v>
      </c>
      <c r="L799" s="87"/>
    </row>
    <row r="800" spans="3:12">
      <c r="C800" s="243"/>
      <c r="E800" s="82" t="s">
        <v>42</v>
      </c>
      <c r="L800" s="87"/>
    </row>
    <row r="801" spans="3:12">
      <c r="C801" s="243"/>
      <c r="E801" s="82" t="s">
        <v>42</v>
      </c>
      <c r="L801" s="87"/>
    </row>
    <row r="802" spans="3:12">
      <c r="C802" s="243"/>
      <c r="E802" s="82" t="s">
        <v>42</v>
      </c>
      <c r="L802" s="87"/>
    </row>
    <row r="803" spans="3:12">
      <c r="C803" s="243"/>
      <c r="E803" s="82" t="s">
        <v>42</v>
      </c>
      <c r="L803" s="87"/>
    </row>
    <row r="804" spans="3:12">
      <c r="C804" s="243"/>
      <c r="E804" s="82" t="s">
        <v>42</v>
      </c>
      <c r="L804" s="87"/>
    </row>
    <row r="805" spans="3:12">
      <c r="C805" s="243"/>
      <c r="E805" s="82" t="s">
        <v>42</v>
      </c>
      <c r="L805" s="87"/>
    </row>
    <row r="806" spans="3:12">
      <c r="C806" s="243"/>
      <c r="E806" s="82" t="s">
        <v>42</v>
      </c>
      <c r="L806" s="87"/>
    </row>
    <row r="807" spans="3:12">
      <c r="C807" s="243"/>
      <c r="E807" s="82" t="s">
        <v>42</v>
      </c>
      <c r="L807" s="87"/>
    </row>
    <row r="808" spans="3:12">
      <c r="C808" s="243"/>
      <c r="E808" s="82" t="s">
        <v>42</v>
      </c>
      <c r="L808" s="87"/>
    </row>
    <row r="809" spans="3:12">
      <c r="C809" s="243"/>
      <c r="E809" s="82" t="s">
        <v>42</v>
      </c>
      <c r="L809" s="87"/>
    </row>
    <row r="810" spans="3:12">
      <c r="C810" s="243"/>
      <c r="E810" s="82" t="s">
        <v>42</v>
      </c>
      <c r="L810" s="87"/>
    </row>
    <row r="811" spans="3:12">
      <c r="C811" s="243"/>
      <c r="E811" s="82" t="s">
        <v>42</v>
      </c>
      <c r="L811" s="87"/>
    </row>
    <row r="812" spans="3:12">
      <c r="C812" s="243"/>
      <c r="E812" s="82" t="s">
        <v>42</v>
      </c>
      <c r="L812" s="87"/>
    </row>
    <row r="813" spans="3:12">
      <c r="C813" s="243"/>
      <c r="E813" s="82" t="s">
        <v>42</v>
      </c>
      <c r="L813" s="87"/>
    </row>
    <row r="814" spans="3:12">
      <c r="C814" s="243"/>
      <c r="E814" s="82" t="s">
        <v>42</v>
      </c>
      <c r="L814" s="87"/>
    </row>
    <row r="815" spans="3:12">
      <c r="C815" s="243"/>
      <c r="E815" s="82" t="s">
        <v>42</v>
      </c>
      <c r="L815" s="87"/>
    </row>
    <row r="816" spans="3:12">
      <c r="C816" s="243"/>
      <c r="E816" s="82" t="s">
        <v>42</v>
      </c>
      <c r="L816" s="87"/>
    </row>
    <row r="817" spans="3:12">
      <c r="C817" s="243"/>
      <c r="E817" s="82" t="s">
        <v>42</v>
      </c>
      <c r="L817" s="87"/>
    </row>
    <row r="818" spans="3:12">
      <c r="C818" s="243"/>
      <c r="E818" s="82" t="s">
        <v>42</v>
      </c>
      <c r="L818" s="87"/>
    </row>
    <row r="819" spans="3:12">
      <c r="C819" s="243"/>
      <c r="E819" s="82" t="s">
        <v>42</v>
      </c>
      <c r="L819" s="87"/>
    </row>
    <row r="820" spans="3:12">
      <c r="C820" s="243"/>
      <c r="E820" s="82" t="s">
        <v>42</v>
      </c>
      <c r="L820" s="87"/>
    </row>
    <row r="821" spans="3:12">
      <c r="C821" s="243"/>
      <c r="E821" s="82" t="s">
        <v>42</v>
      </c>
      <c r="L821" s="87"/>
    </row>
    <row r="822" spans="3:12">
      <c r="C822" s="243"/>
      <c r="E822" s="82" t="s">
        <v>42</v>
      </c>
      <c r="L822" s="87"/>
    </row>
    <row r="823" spans="3:12">
      <c r="C823" s="243"/>
      <c r="E823" s="82" t="s">
        <v>42</v>
      </c>
      <c r="L823" s="87"/>
    </row>
    <row r="824" spans="3:12">
      <c r="C824" s="243"/>
      <c r="E824" s="82" t="s">
        <v>42</v>
      </c>
      <c r="L824" s="87"/>
    </row>
    <row r="825" spans="3:12">
      <c r="C825" s="243"/>
      <c r="E825" s="82" t="s">
        <v>42</v>
      </c>
      <c r="L825" s="87"/>
    </row>
    <row r="826" spans="3:12">
      <c r="C826" s="243"/>
      <c r="E826" s="82" t="s">
        <v>42</v>
      </c>
      <c r="L826" s="87"/>
    </row>
    <row r="827" spans="3:12">
      <c r="C827" s="243"/>
      <c r="E827" s="82" t="s">
        <v>42</v>
      </c>
      <c r="L827" s="87"/>
    </row>
    <row r="828" spans="3:12">
      <c r="C828" s="243"/>
      <c r="E828" s="82" t="s">
        <v>42</v>
      </c>
      <c r="L828" s="87"/>
    </row>
    <row r="829" spans="3:12">
      <c r="C829" s="243"/>
      <c r="E829" s="82" t="s">
        <v>42</v>
      </c>
      <c r="L829" s="87"/>
    </row>
    <row r="830" spans="3:12">
      <c r="C830" s="243"/>
      <c r="E830" s="82" t="s">
        <v>42</v>
      </c>
      <c r="L830" s="87"/>
    </row>
    <row r="831" spans="3:12">
      <c r="C831" s="243"/>
      <c r="E831" s="82" t="s">
        <v>42</v>
      </c>
      <c r="L831" s="87"/>
    </row>
    <row r="832" spans="3:12">
      <c r="C832" s="243"/>
      <c r="E832" s="82" t="s">
        <v>42</v>
      </c>
      <c r="L832" s="87"/>
    </row>
    <row r="833" spans="3:12">
      <c r="C833" s="243"/>
      <c r="E833" s="82" t="s">
        <v>42</v>
      </c>
      <c r="L833" s="87"/>
    </row>
    <row r="834" spans="3:12">
      <c r="C834" s="243"/>
      <c r="E834" s="82" t="s">
        <v>42</v>
      </c>
      <c r="L834" s="87"/>
    </row>
    <row r="835" spans="3:12">
      <c r="C835" s="243"/>
      <c r="E835" s="82" t="s">
        <v>42</v>
      </c>
      <c r="L835" s="87"/>
    </row>
    <row r="836" spans="3:12">
      <c r="C836" s="243"/>
      <c r="E836" s="82" t="s">
        <v>42</v>
      </c>
      <c r="L836" s="87"/>
    </row>
    <row r="837" spans="3:12">
      <c r="C837" s="243"/>
      <c r="E837" s="82" t="s">
        <v>42</v>
      </c>
      <c r="L837" s="87"/>
    </row>
    <row r="838" spans="3:12">
      <c r="C838" s="243"/>
      <c r="E838" s="82" t="s">
        <v>42</v>
      </c>
      <c r="L838" s="87"/>
    </row>
    <row r="839" spans="3:12">
      <c r="C839" s="243"/>
      <c r="E839" s="82" t="s">
        <v>42</v>
      </c>
      <c r="L839" s="87"/>
    </row>
    <row r="840" spans="3:12">
      <c r="C840" s="243"/>
      <c r="E840" s="82" t="s">
        <v>42</v>
      </c>
      <c r="L840" s="87"/>
    </row>
    <row r="841" spans="3:12">
      <c r="C841" s="243"/>
      <c r="E841" s="82" t="s">
        <v>42</v>
      </c>
      <c r="L841" s="87"/>
    </row>
    <row r="842" spans="3:12">
      <c r="C842" s="243"/>
      <c r="E842" s="82" t="s">
        <v>42</v>
      </c>
      <c r="L842" s="87"/>
    </row>
    <row r="843" spans="3:12">
      <c r="C843" s="243"/>
      <c r="E843" s="82" t="s">
        <v>42</v>
      </c>
      <c r="L843" s="87"/>
    </row>
    <row r="844" spans="3:12">
      <c r="C844" s="243"/>
      <c r="E844" s="82" t="s">
        <v>42</v>
      </c>
      <c r="L844" s="87"/>
    </row>
    <row r="845" spans="3:12">
      <c r="C845" s="243"/>
      <c r="E845" s="82" t="s">
        <v>42</v>
      </c>
      <c r="L845" s="87"/>
    </row>
    <row r="846" spans="3:12">
      <c r="C846" s="243"/>
      <c r="E846" s="82" t="s">
        <v>42</v>
      </c>
      <c r="L846" s="87"/>
    </row>
    <row r="847" spans="3:12">
      <c r="C847" s="243"/>
      <c r="E847" s="82" t="s">
        <v>42</v>
      </c>
      <c r="L847" s="87"/>
    </row>
    <row r="848" spans="3:12">
      <c r="C848" s="243"/>
      <c r="E848" s="82" t="s">
        <v>42</v>
      </c>
      <c r="L848" s="87"/>
    </row>
    <row r="849" spans="3:12">
      <c r="C849" s="243"/>
      <c r="E849" s="82" t="s">
        <v>42</v>
      </c>
      <c r="L849" s="87"/>
    </row>
    <row r="850" spans="3:12">
      <c r="C850" s="243"/>
      <c r="E850" s="82" t="s">
        <v>42</v>
      </c>
      <c r="L850" s="87"/>
    </row>
    <row r="851" spans="3:12">
      <c r="C851" s="243"/>
      <c r="E851" s="82" t="s">
        <v>42</v>
      </c>
      <c r="L851" s="87"/>
    </row>
    <row r="852" spans="3:12">
      <c r="C852" s="243"/>
      <c r="E852" s="82" t="s">
        <v>42</v>
      </c>
      <c r="L852" s="87"/>
    </row>
    <row r="853" spans="3:12">
      <c r="C853" s="243"/>
      <c r="E853" s="82" t="s">
        <v>42</v>
      </c>
      <c r="L853" s="87"/>
    </row>
    <row r="854" spans="3:12">
      <c r="C854" s="243"/>
      <c r="E854" s="82" t="s">
        <v>42</v>
      </c>
      <c r="L854" s="87"/>
    </row>
    <row r="855" spans="3:12">
      <c r="C855" s="243"/>
      <c r="E855" s="82" t="s">
        <v>42</v>
      </c>
      <c r="L855" s="87"/>
    </row>
    <row r="856" spans="3:12">
      <c r="C856" s="243"/>
      <c r="E856" s="82" t="s">
        <v>42</v>
      </c>
      <c r="L856" s="87"/>
    </row>
    <row r="857" spans="3:12">
      <c r="C857" s="243"/>
      <c r="E857" s="82" t="s">
        <v>42</v>
      </c>
      <c r="L857" s="87"/>
    </row>
    <row r="858" spans="3:12">
      <c r="C858" s="243"/>
      <c r="E858" s="82" t="s">
        <v>42</v>
      </c>
      <c r="L858" s="87"/>
    </row>
    <row r="859" spans="3:12">
      <c r="C859" s="243"/>
      <c r="E859" s="82" t="s">
        <v>42</v>
      </c>
      <c r="L859" s="87"/>
    </row>
    <row r="860" spans="3:12">
      <c r="C860" s="243"/>
      <c r="E860" s="82" t="s">
        <v>42</v>
      </c>
      <c r="L860" s="87"/>
    </row>
    <row r="861" spans="3:12">
      <c r="C861" s="243"/>
      <c r="E861" s="82" t="s">
        <v>42</v>
      </c>
      <c r="L861" s="87"/>
    </row>
    <row r="862" spans="3:12">
      <c r="C862" s="243"/>
      <c r="E862" s="82" t="s">
        <v>42</v>
      </c>
      <c r="L862" s="87"/>
    </row>
    <row r="863" spans="3:12">
      <c r="C863" s="243"/>
      <c r="E863" s="82" t="s">
        <v>42</v>
      </c>
      <c r="L863" s="87"/>
    </row>
    <row r="864" spans="3:12">
      <c r="C864" s="243"/>
      <c r="E864" s="82" t="s">
        <v>42</v>
      </c>
      <c r="L864" s="87"/>
    </row>
    <row r="865" spans="3:12">
      <c r="C865" s="243"/>
      <c r="E865" s="82" t="s">
        <v>42</v>
      </c>
      <c r="L865" s="87"/>
    </row>
    <row r="866" spans="3:12">
      <c r="C866" s="243"/>
      <c r="E866" s="82" t="s">
        <v>42</v>
      </c>
      <c r="L866" s="87"/>
    </row>
    <row r="867" spans="3:12">
      <c r="C867" s="243"/>
      <c r="E867" s="82" t="s">
        <v>42</v>
      </c>
      <c r="L867" s="87"/>
    </row>
    <row r="868" spans="3:12">
      <c r="C868" s="243"/>
      <c r="E868" s="82" t="s">
        <v>42</v>
      </c>
      <c r="L868" s="87"/>
    </row>
    <row r="869" spans="3:12">
      <c r="C869" s="243"/>
      <c r="E869" s="82" t="s">
        <v>42</v>
      </c>
      <c r="L869" s="87"/>
    </row>
    <row r="870" spans="3:12">
      <c r="C870" s="243"/>
      <c r="E870" s="82" t="s">
        <v>42</v>
      </c>
      <c r="L870" s="87"/>
    </row>
    <row r="871" spans="3:12">
      <c r="C871" s="243"/>
      <c r="E871" s="82" t="s">
        <v>42</v>
      </c>
      <c r="L871" s="87"/>
    </row>
    <row r="872" spans="3:12">
      <c r="C872" s="243"/>
      <c r="E872" s="82" t="s">
        <v>42</v>
      </c>
      <c r="L872" s="87"/>
    </row>
    <row r="873" spans="3:12">
      <c r="C873" s="243"/>
      <c r="E873" s="82" t="s">
        <v>42</v>
      </c>
      <c r="L873" s="87"/>
    </row>
    <row r="874" spans="3:12">
      <c r="C874" s="243"/>
      <c r="E874" s="82" t="s">
        <v>42</v>
      </c>
      <c r="L874" s="87"/>
    </row>
    <row r="875" spans="3:12">
      <c r="C875" s="243"/>
      <c r="E875" s="82" t="s">
        <v>42</v>
      </c>
      <c r="L875" s="87"/>
    </row>
    <row r="876" spans="3:12">
      <c r="C876" s="243"/>
      <c r="E876" s="82" t="s">
        <v>42</v>
      </c>
      <c r="L876" s="87"/>
    </row>
    <row r="877" spans="3:12">
      <c r="C877" s="243"/>
      <c r="E877" s="82" t="s">
        <v>42</v>
      </c>
      <c r="L877" s="87"/>
    </row>
    <row r="878" spans="3:12">
      <c r="C878" s="243"/>
      <c r="E878" s="82" t="s">
        <v>42</v>
      </c>
      <c r="L878" s="87"/>
    </row>
    <row r="879" spans="3:12">
      <c r="C879" s="243"/>
      <c r="E879" s="82" t="s">
        <v>42</v>
      </c>
      <c r="L879" s="87"/>
    </row>
    <row r="880" spans="3:12">
      <c r="C880" s="243"/>
      <c r="E880" s="82" t="s">
        <v>42</v>
      </c>
      <c r="L880" s="87"/>
    </row>
    <row r="881" spans="3:12">
      <c r="C881" s="243"/>
      <c r="E881" s="82" t="s">
        <v>42</v>
      </c>
      <c r="L881" s="87"/>
    </row>
    <row r="882" spans="3:12">
      <c r="C882" s="243"/>
      <c r="E882" s="82" t="s">
        <v>42</v>
      </c>
      <c r="L882" s="87"/>
    </row>
    <row r="883" spans="3:12">
      <c r="C883" s="243"/>
      <c r="E883" s="82" t="s">
        <v>42</v>
      </c>
      <c r="L883" s="87"/>
    </row>
    <row r="884" spans="3:12">
      <c r="C884" s="243"/>
      <c r="E884" s="82" t="s">
        <v>42</v>
      </c>
      <c r="L884" s="87"/>
    </row>
    <row r="885" spans="3:12">
      <c r="C885" s="243"/>
      <c r="E885" s="82" t="s">
        <v>42</v>
      </c>
      <c r="L885" s="87"/>
    </row>
    <row r="886" spans="3:12">
      <c r="C886" s="243"/>
      <c r="E886" s="82" t="s">
        <v>42</v>
      </c>
      <c r="L886" s="87"/>
    </row>
    <row r="887" spans="3:12">
      <c r="C887" s="243"/>
      <c r="E887" s="82" t="s">
        <v>42</v>
      </c>
      <c r="L887" s="87"/>
    </row>
    <row r="888" spans="3:12">
      <c r="C888" s="243"/>
      <c r="E888" s="82" t="s">
        <v>42</v>
      </c>
      <c r="L888" s="87"/>
    </row>
    <row r="889" spans="3:12">
      <c r="C889" s="243"/>
      <c r="E889" s="82" t="s">
        <v>42</v>
      </c>
      <c r="L889" s="87"/>
    </row>
    <row r="890" spans="3:12">
      <c r="C890" s="243"/>
      <c r="E890" s="82" t="s">
        <v>42</v>
      </c>
      <c r="L890" s="87"/>
    </row>
    <row r="891" spans="3:12">
      <c r="C891" s="243"/>
      <c r="E891" s="82" t="s">
        <v>42</v>
      </c>
      <c r="L891" s="87"/>
    </row>
    <row r="892" spans="3:12">
      <c r="C892" s="243"/>
      <c r="E892" s="82" t="s">
        <v>42</v>
      </c>
      <c r="L892" s="87"/>
    </row>
    <row r="893" spans="3:12">
      <c r="C893" s="243"/>
      <c r="E893" s="82" t="s">
        <v>42</v>
      </c>
      <c r="L893" s="87"/>
    </row>
    <row r="894" spans="3:12">
      <c r="C894" s="243"/>
      <c r="E894" s="82" t="s">
        <v>42</v>
      </c>
      <c r="L894" s="87"/>
    </row>
    <row r="895" spans="3:12">
      <c r="C895" s="243"/>
      <c r="E895" s="82" t="s">
        <v>42</v>
      </c>
      <c r="L895" s="87"/>
    </row>
    <row r="896" spans="3:12">
      <c r="C896" s="243"/>
      <c r="E896" s="82" t="s">
        <v>42</v>
      </c>
      <c r="L896" s="87"/>
    </row>
    <row r="897" spans="3:12">
      <c r="C897" s="243"/>
      <c r="E897" s="82" t="s">
        <v>42</v>
      </c>
      <c r="L897" s="87"/>
    </row>
    <row r="898" spans="3:12">
      <c r="C898" s="243"/>
      <c r="E898" s="82" t="s">
        <v>42</v>
      </c>
      <c r="L898" s="87"/>
    </row>
    <row r="899" spans="3:12">
      <c r="C899" s="243"/>
      <c r="E899" s="82" t="s">
        <v>42</v>
      </c>
      <c r="L899" s="87"/>
    </row>
    <row r="900" spans="3:12">
      <c r="C900" s="243"/>
      <c r="E900" s="82" t="s">
        <v>42</v>
      </c>
      <c r="L900" s="87"/>
    </row>
    <row r="901" spans="3:12">
      <c r="C901" s="243"/>
      <c r="E901" s="82" t="s">
        <v>42</v>
      </c>
      <c r="L901" s="87"/>
    </row>
    <row r="902" spans="3:12">
      <c r="C902" s="243"/>
      <c r="E902" s="82" t="s">
        <v>42</v>
      </c>
      <c r="L902" s="87"/>
    </row>
    <row r="903" spans="3:12">
      <c r="C903" s="243"/>
      <c r="E903" s="82" t="s">
        <v>42</v>
      </c>
      <c r="L903" s="87"/>
    </row>
    <row r="904" spans="3:12">
      <c r="C904" s="243"/>
      <c r="E904" s="82" t="s">
        <v>42</v>
      </c>
      <c r="L904" s="87"/>
    </row>
    <row r="905" spans="3:12">
      <c r="C905" s="243"/>
      <c r="E905" s="82" t="s">
        <v>42</v>
      </c>
      <c r="L905" s="87"/>
    </row>
    <row r="906" spans="3:12">
      <c r="C906" s="243"/>
      <c r="E906" s="82" t="s">
        <v>42</v>
      </c>
      <c r="L906" s="87"/>
    </row>
    <row r="907" spans="3:12">
      <c r="C907" s="243"/>
      <c r="E907" s="82" t="s">
        <v>42</v>
      </c>
      <c r="L907" s="87"/>
    </row>
    <row r="908" spans="3:12">
      <c r="C908" s="243"/>
      <c r="E908" s="82" t="s">
        <v>42</v>
      </c>
      <c r="L908" s="87"/>
    </row>
    <row r="909" spans="3:12">
      <c r="C909" s="243"/>
      <c r="E909" s="82" t="s">
        <v>42</v>
      </c>
      <c r="L909" s="87"/>
    </row>
    <row r="910" spans="3:12">
      <c r="C910" s="243"/>
      <c r="E910" s="82" t="s">
        <v>42</v>
      </c>
      <c r="L910" s="87"/>
    </row>
    <row r="911" spans="3:12">
      <c r="C911" s="243"/>
      <c r="E911" s="82" t="s">
        <v>42</v>
      </c>
      <c r="L911" s="87"/>
    </row>
    <row r="912" spans="3:12">
      <c r="C912" s="243"/>
      <c r="E912" s="82" t="s">
        <v>42</v>
      </c>
      <c r="L912" s="87"/>
    </row>
    <row r="913" spans="3:12">
      <c r="C913" s="243"/>
      <c r="E913" s="82" t="s">
        <v>42</v>
      </c>
      <c r="L913" s="87"/>
    </row>
    <row r="914" spans="3:12">
      <c r="C914" s="243"/>
      <c r="E914" s="82" t="s">
        <v>42</v>
      </c>
      <c r="L914" s="87"/>
    </row>
    <row r="915" spans="3:12">
      <c r="C915" s="243"/>
      <c r="E915" s="82" t="s">
        <v>42</v>
      </c>
      <c r="L915" s="87"/>
    </row>
    <row r="916" spans="3:12">
      <c r="C916" s="243"/>
      <c r="E916" s="82" t="s">
        <v>42</v>
      </c>
      <c r="L916" s="87"/>
    </row>
    <row r="917" spans="3:12">
      <c r="C917" s="243"/>
      <c r="E917" s="82" t="s">
        <v>42</v>
      </c>
      <c r="L917" s="87"/>
    </row>
    <row r="918" spans="3:12">
      <c r="C918" s="243"/>
      <c r="E918" s="82" t="s">
        <v>42</v>
      </c>
      <c r="L918" s="87"/>
    </row>
    <row r="919" spans="3:12">
      <c r="C919" s="243"/>
      <c r="E919" s="82" t="s">
        <v>42</v>
      </c>
      <c r="L919" s="87"/>
    </row>
    <row r="920" spans="3:12">
      <c r="C920" s="243"/>
      <c r="E920" s="82" t="s">
        <v>42</v>
      </c>
      <c r="L920" s="87"/>
    </row>
    <row r="921" spans="3:12">
      <c r="C921" s="243"/>
      <c r="E921" s="82" t="s">
        <v>42</v>
      </c>
      <c r="L921" s="87"/>
    </row>
    <row r="922" spans="3:12">
      <c r="C922" s="243"/>
      <c r="E922" s="82" t="s">
        <v>42</v>
      </c>
      <c r="L922" s="87"/>
    </row>
    <row r="923" spans="3:12">
      <c r="C923" s="243"/>
      <c r="E923" s="82" t="s">
        <v>42</v>
      </c>
      <c r="L923" s="87"/>
    </row>
    <row r="924" spans="3:12">
      <c r="C924" s="243"/>
      <c r="E924" s="82" t="s">
        <v>42</v>
      </c>
      <c r="L924" s="87"/>
    </row>
    <row r="925" spans="3:12">
      <c r="C925" s="243"/>
      <c r="E925" s="82" t="s">
        <v>42</v>
      </c>
      <c r="L925" s="87"/>
    </row>
    <row r="926" spans="3:12">
      <c r="C926" s="243"/>
      <c r="E926" s="82" t="s">
        <v>42</v>
      </c>
      <c r="L926" s="87"/>
    </row>
    <row r="927" spans="3:12">
      <c r="C927" s="243"/>
      <c r="E927" s="82" t="s">
        <v>42</v>
      </c>
      <c r="L927" s="87"/>
    </row>
    <row r="928" spans="3:12">
      <c r="C928" s="243"/>
      <c r="E928" s="82" t="s">
        <v>42</v>
      </c>
      <c r="L928" s="87"/>
    </row>
    <row r="929" spans="3:12">
      <c r="C929" s="243"/>
      <c r="E929" s="82" t="s">
        <v>42</v>
      </c>
      <c r="L929" s="87"/>
    </row>
    <row r="930" spans="3:12">
      <c r="C930" s="243"/>
      <c r="E930" s="82" t="s">
        <v>42</v>
      </c>
      <c r="L930" s="87"/>
    </row>
    <row r="931" spans="3:12">
      <c r="C931" s="243"/>
      <c r="E931" s="82" t="s">
        <v>42</v>
      </c>
      <c r="L931" s="87"/>
    </row>
    <row r="932" spans="3:12">
      <c r="C932" s="243"/>
      <c r="E932" s="82" t="s">
        <v>42</v>
      </c>
      <c r="L932" s="87"/>
    </row>
    <row r="933" spans="3:12">
      <c r="C933" s="243"/>
      <c r="E933" s="82" t="s">
        <v>42</v>
      </c>
      <c r="L933" s="87"/>
    </row>
    <row r="934" spans="3:12">
      <c r="C934" s="243"/>
      <c r="E934" s="82" t="s">
        <v>42</v>
      </c>
      <c r="L934" s="87"/>
    </row>
    <row r="935" spans="3:12">
      <c r="C935" s="243"/>
      <c r="E935" s="82" t="s">
        <v>42</v>
      </c>
      <c r="L935" s="87"/>
    </row>
    <row r="936" spans="3:12">
      <c r="C936" s="243"/>
      <c r="E936" s="82" t="s">
        <v>42</v>
      </c>
      <c r="L936" s="87"/>
    </row>
    <row r="937" spans="3:12">
      <c r="C937" s="243"/>
      <c r="E937" s="82" t="s">
        <v>42</v>
      </c>
      <c r="L937" s="87"/>
    </row>
    <row r="938" spans="3:12">
      <c r="C938" s="243"/>
      <c r="E938" s="82" t="s">
        <v>42</v>
      </c>
      <c r="L938" s="87"/>
    </row>
    <row r="939" spans="3:12">
      <c r="C939" s="243"/>
      <c r="E939" s="82" t="s">
        <v>42</v>
      </c>
      <c r="L939" s="87"/>
    </row>
    <row r="940" spans="3:12">
      <c r="C940" s="243"/>
      <c r="E940" s="82" t="s">
        <v>42</v>
      </c>
      <c r="L940" s="87"/>
    </row>
    <row r="941" spans="3:12">
      <c r="C941" s="243"/>
      <c r="E941" s="82" t="s">
        <v>42</v>
      </c>
      <c r="L941" s="87"/>
    </row>
    <row r="942" spans="3:12">
      <c r="C942" s="243"/>
      <c r="E942" s="82" t="s">
        <v>42</v>
      </c>
      <c r="L942" s="87"/>
    </row>
    <row r="943" spans="3:12">
      <c r="C943" s="243"/>
      <c r="E943" s="82" t="s">
        <v>42</v>
      </c>
      <c r="L943" s="87"/>
    </row>
    <row r="944" spans="3:12">
      <c r="C944" s="243"/>
      <c r="E944" s="82" t="s">
        <v>42</v>
      </c>
      <c r="L944" s="87"/>
    </row>
    <row r="945" spans="3:12">
      <c r="C945" s="243"/>
      <c r="E945" s="82" t="s">
        <v>42</v>
      </c>
      <c r="L945" s="87"/>
    </row>
    <row r="946" spans="3:12">
      <c r="C946" s="243"/>
      <c r="E946" s="82" t="s">
        <v>42</v>
      </c>
      <c r="L946" s="87"/>
    </row>
    <row r="947" spans="3:12">
      <c r="C947" s="243"/>
      <c r="E947" s="82" t="s">
        <v>42</v>
      </c>
      <c r="L947" s="87"/>
    </row>
    <row r="948" spans="3:12">
      <c r="C948" s="243"/>
      <c r="E948" s="82" t="s">
        <v>42</v>
      </c>
      <c r="L948" s="87"/>
    </row>
    <row r="949" spans="3:12">
      <c r="C949" s="243"/>
      <c r="E949" s="82" t="s">
        <v>42</v>
      </c>
      <c r="L949" s="87"/>
    </row>
    <row r="950" spans="3:12">
      <c r="C950" s="243"/>
      <c r="E950" s="82" t="s">
        <v>42</v>
      </c>
      <c r="L950" s="87"/>
    </row>
    <row r="951" spans="3:12">
      <c r="C951" s="243"/>
      <c r="E951" s="82" t="s">
        <v>42</v>
      </c>
      <c r="L951" s="87"/>
    </row>
    <row r="952" spans="3:12">
      <c r="C952" s="243"/>
      <c r="E952" s="82" t="s">
        <v>42</v>
      </c>
      <c r="L952" s="87"/>
    </row>
    <row r="953" spans="3:12">
      <c r="C953" s="243"/>
      <c r="E953" s="82" t="s">
        <v>42</v>
      </c>
      <c r="L953" s="87"/>
    </row>
    <row r="954" spans="3:12">
      <c r="C954" s="243"/>
      <c r="E954" s="82" t="s">
        <v>42</v>
      </c>
      <c r="L954" s="87"/>
    </row>
    <row r="955" spans="3:12">
      <c r="C955" s="243"/>
      <c r="E955" s="82" t="s">
        <v>42</v>
      </c>
      <c r="L955" s="87"/>
    </row>
    <row r="956" spans="3:12">
      <c r="C956" s="243"/>
      <c r="E956" s="82" t="s">
        <v>42</v>
      </c>
      <c r="L956" s="87"/>
    </row>
    <row r="957" spans="3:12">
      <c r="C957" s="243"/>
      <c r="E957" s="82" t="s">
        <v>42</v>
      </c>
      <c r="L957" s="87"/>
    </row>
    <row r="958" spans="3:12">
      <c r="C958" s="243"/>
      <c r="E958" s="82" t="s">
        <v>42</v>
      </c>
      <c r="L958" s="87"/>
    </row>
    <row r="959" spans="3:12">
      <c r="C959" s="243"/>
      <c r="E959" s="82" t="s">
        <v>42</v>
      </c>
      <c r="L959" s="87"/>
    </row>
    <row r="960" spans="3:12">
      <c r="C960" s="243"/>
      <c r="E960" s="82" t="s">
        <v>42</v>
      </c>
      <c r="L960" s="87"/>
    </row>
    <row r="961" spans="3:12">
      <c r="C961" s="243"/>
      <c r="E961" s="82" t="s">
        <v>42</v>
      </c>
      <c r="L961" s="87"/>
    </row>
    <row r="962" spans="3:12">
      <c r="C962" s="243"/>
      <c r="E962" s="82" t="s">
        <v>42</v>
      </c>
      <c r="L962" s="87"/>
    </row>
    <row r="963" spans="3:12">
      <c r="C963" s="243"/>
      <c r="E963" s="82" t="s">
        <v>42</v>
      </c>
      <c r="L963" s="87"/>
    </row>
    <row r="964" spans="3:12">
      <c r="C964" s="243"/>
      <c r="E964" s="82" t="s">
        <v>42</v>
      </c>
      <c r="L964" s="87"/>
    </row>
    <row r="965" spans="3:12">
      <c r="C965" s="243"/>
      <c r="E965" s="82" t="s">
        <v>42</v>
      </c>
      <c r="L965" s="87"/>
    </row>
    <row r="966" spans="3:12">
      <c r="C966" s="243"/>
      <c r="E966" s="82" t="s">
        <v>42</v>
      </c>
      <c r="L966" s="87"/>
    </row>
    <row r="967" spans="3:12">
      <c r="C967" s="243"/>
      <c r="E967" s="82" t="s">
        <v>42</v>
      </c>
      <c r="L967" s="87"/>
    </row>
    <row r="968" spans="3:12">
      <c r="C968" s="243"/>
      <c r="E968" s="82" t="s">
        <v>42</v>
      </c>
      <c r="L968" s="87"/>
    </row>
    <row r="969" spans="3:12">
      <c r="C969" s="243"/>
      <c r="E969" s="82" t="s">
        <v>42</v>
      </c>
      <c r="L969" s="87"/>
    </row>
    <row r="970" spans="3:12">
      <c r="C970" s="243"/>
      <c r="E970" s="82" t="s">
        <v>42</v>
      </c>
      <c r="L970" s="87"/>
    </row>
    <row r="971" spans="3:12">
      <c r="C971" s="243"/>
      <c r="E971" s="82" t="s">
        <v>42</v>
      </c>
      <c r="L971" s="87"/>
    </row>
    <row r="972" spans="3:12">
      <c r="C972" s="243"/>
      <c r="E972" s="82" t="s">
        <v>42</v>
      </c>
      <c r="L972" s="87"/>
    </row>
    <row r="973" spans="3:12">
      <c r="C973" s="243"/>
      <c r="E973" s="82" t="s">
        <v>42</v>
      </c>
      <c r="L973" s="87"/>
    </row>
    <row r="974" spans="3:12">
      <c r="C974" s="243"/>
      <c r="E974" s="82" t="s">
        <v>42</v>
      </c>
      <c r="L974" s="87"/>
    </row>
    <row r="975" spans="3:12">
      <c r="C975" s="243"/>
      <c r="E975" s="82" t="s">
        <v>42</v>
      </c>
      <c r="L975" s="87"/>
    </row>
    <row r="976" spans="3:12">
      <c r="C976" s="243"/>
      <c r="E976" s="82" t="s">
        <v>42</v>
      </c>
      <c r="L976" s="87"/>
    </row>
    <row r="977" spans="3:12">
      <c r="C977" s="243"/>
      <c r="E977" s="82" t="s">
        <v>42</v>
      </c>
      <c r="L977" s="87"/>
    </row>
    <row r="978" spans="3:12">
      <c r="C978" s="243"/>
      <c r="E978" s="82" t="s">
        <v>42</v>
      </c>
      <c r="L978" s="87"/>
    </row>
    <row r="979" spans="3:12">
      <c r="C979" s="243"/>
      <c r="E979" s="82" t="s">
        <v>42</v>
      </c>
      <c r="L979" s="87"/>
    </row>
    <row r="980" spans="3:12">
      <c r="C980" s="243"/>
      <c r="E980" s="82" t="s">
        <v>42</v>
      </c>
      <c r="L980" s="87"/>
    </row>
    <row r="981" spans="3:12">
      <c r="C981" s="243"/>
      <c r="E981" s="82" t="s">
        <v>42</v>
      </c>
      <c r="L981" s="87"/>
    </row>
    <row r="982" spans="3:12">
      <c r="C982" s="243"/>
      <c r="E982" s="82" t="s">
        <v>42</v>
      </c>
      <c r="L982" s="87"/>
    </row>
    <row r="983" spans="3:12">
      <c r="C983" s="243"/>
      <c r="E983" s="82" t="s">
        <v>42</v>
      </c>
      <c r="L983" s="87"/>
    </row>
    <row r="984" spans="3:12">
      <c r="C984" s="243"/>
      <c r="E984" s="82" t="s">
        <v>42</v>
      </c>
      <c r="L984" s="87"/>
    </row>
    <row r="985" spans="3:12">
      <c r="C985" s="243"/>
      <c r="E985" s="82" t="s">
        <v>42</v>
      </c>
      <c r="L985" s="87"/>
    </row>
    <row r="986" spans="3:12">
      <c r="C986" s="243"/>
      <c r="E986" s="82" t="s">
        <v>42</v>
      </c>
      <c r="L986" s="87"/>
    </row>
    <row r="987" spans="3:12">
      <c r="C987" s="243"/>
      <c r="E987" s="82" t="s">
        <v>42</v>
      </c>
      <c r="L987" s="87"/>
    </row>
    <row r="988" spans="3:12">
      <c r="C988" s="243"/>
      <c r="E988" s="82" t="s">
        <v>42</v>
      </c>
      <c r="L988" s="87"/>
    </row>
    <row r="989" spans="3:12">
      <c r="C989" s="243"/>
      <c r="E989" s="82" t="s">
        <v>42</v>
      </c>
      <c r="L989" s="87"/>
    </row>
    <row r="990" spans="3:12">
      <c r="C990" s="243"/>
      <c r="E990" s="82" t="s">
        <v>42</v>
      </c>
      <c r="L990" s="87"/>
    </row>
    <row r="991" spans="3:12">
      <c r="C991" s="243"/>
      <c r="E991" s="82" t="s">
        <v>42</v>
      </c>
      <c r="L991" s="87"/>
    </row>
    <row r="992" spans="3:12">
      <c r="C992" s="243"/>
      <c r="E992" s="82" t="s">
        <v>42</v>
      </c>
      <c r="L992" s="87"/>
    </row>
    <row r="993" spans="3:12">
      <c r="C993" s="243"/>
      <c r="E993" s="82" t="s">
        <v>42</v>
      </c>
      <c r="L993" s="87"/>
    </row>
    <row r="994" spans="3:12">
      <c r="C994" s="243"/>
      <c r="E994" s="82" t="s">
        <v>42</v>
      </c>
      <c r="L994" s="87"/>
    </row>
    <row r="995" spans="3:12">
      <c r="C995" s="243"/>
      <c r="E995" s="82" t="s">
        <v>42</v>
      </c>
      <c r="L995" s="87"/>
    </row>
    <row r="996" spans="3:12">
      <c r="C996" s="243"/>
      <c r="E996" s="82" t="s">
        <v>42</v>
      </c>
      <c r="L996" s="87"/>
    </row>
    <row r="997" spans="3:12">
      <c r="C997" s="243"/>
      <c r="E997" s="82" t="s">
        <v>42</v>
      </c>
      <c r="L997" s="87"/>
    </row>
    <row r="998" spans="3:12">
      <c r="C998" s="243"/>
      <c r="E998" s="82" t="s">
        <v>42</v>
      </c>
      <c r="L998" s="87"/>
    </row>
    <row r="999" spans="3:12">
      <c r="C999" s="243"/>
      <c r="E999" s="82" t="s">
        <v>42</v>
      </c>
      <c r="L999" s="87"/>
    </row>
    <row r="1000" spans="3:12">
      <c r="C1000" s="243"/>
      <c r="E1000" s="82" t="s">
        <v>42</v>
      </c>
      <c r="L1000" s="87"/>
    </row>
    <row r="1001" spans="3:12">
      <c r="C1001" s="243"/>
      <c r="E1001" s="82" t="s">
        <v>42</v>
      </c>
      <c r="L1001" s="87"/>
    </row>
    <row r="1002" spans="3:12">
      <c r="C1002" s="243"/>
      <c r="E1002" s="82" t="s">
        <v>42</v>
      </c>
      <c r="L1002" s="87"/>
    </row>
    <row r="1003" spans="3:12">
      <c r="C1003" s="243"/>
      <c r="E1003" s="82" t="s">
        <v>42</v>
      </c>
      <c r="L1003" s="87"/>
    </row>
    <row r="1004" spans="3:12">
      <c r="C1004" s="243"/>
      <c r="E1004" s="82" t="s">
        <v>42</v>
      </c>
      <c r="L1004" s="87"/>
    </row>
    <row r="1005" spans="3:12">
      <c r="C1005" s="243"/>
      <c r="E1005" s="82" t="s">
        <v>42</v>
      </c>
      <c r="L1005" s="87"/>
    </row>
    <row r="1006" spans="3:12">
      <c r="C1006" s="243"/>
      <c r="E1006" s="82" t="s">
        <v>42</v>
      </c>
      <c r="L1006" s="87"/>
    </row>
    <row r="1007" spans="3:12">
      <c r="C1007" s="243"/>
      <c r="E1007" s="82" t="s">
        <v>42</v>
      </c>
      <c r="L1007" s="87"/>
    </row>
    <row r="1008" spans="3:12">
      <c r="C1008" s="243"/>
      <c r="E1008" s="82" t="s">
        <v>42</v>
      </c>
      <c r="L1008" s="87"/>
    </row>
    <row r="1009" spans="3:12">
      <c r="C1009" s="243"/>
      <c r="E1009" s="82" t="s">
        <v>42</v>
      </c>
      <c r="L1009" s="87"/>
    </row>
    <row r="1010" spans="3:12">
      <c r="C1010" s="243"/>
      <c r="E1010" s="82" t="s">
        <v>42</v>
      </c>
      <c r="L1010" s="87"/>
    </row>
    <row r="1011" spans="3:12">
      <c r="C1011" s="243"/>
      <c r="E1011" s="82" t="s">
        <v>42</v>
      </c>
      <c r="L1011" s="87"/>
    </row>
    <row r="1012" spans="3:12">
      <c r="C1012" s="243"/>
      <c r="E1012" s="82" t="s">
        <v>42</v>
      </c>
      <c r="L1012" s="87"/>
    </row>
    <row r="1013" spans="3:12">
      <c r="C1013" s="243"/>
      <c r="E1013" s="82" t="s">
        <v>42</v>
      </c>
      <c r="L1013" s="87"/>
    </row>
    <row r="1014" spans="3:12">
      <c r="C1014" s="243"/>
      <c r="E1014" s="82" t="s">
        <v>42</v>
      </c>
      <c r="L1014" s="87"/>
    </row>
    <row r="1015" spans="3:12">
      <c r="C1015" s="243"/>
      <c r="E1015" s="82" t="s">
        <v>42</v>
      </c>
      <c r="L1015" s="87"/>
    </row>
    <row r="1016" spans="3:12">
      <c r="C1016" s="243"/>
      <c r="E1016" s="82" t="s">
        <v>42</v>
      </c>
      <c r="L1016" s="87"/>
    </row>
    <row r="1017" spans="3:12">
      <c r="C1017" s="243"/>
      <c r="E1017" s="82" t="s">
        <v>42</v>
      </c>
      <c r="L1017" s="87"/>
    </row>
    <row r="1018" spans="3:12">
      <c r="C1018" s="243"/>
      <c r="E1018" s="82" t="s">
        <v>42</v>
      </c>
      <c r="L1018" s="87"/>
    </row>
    <row r="1019" spans="3:12">
      <c r="C1019" s="243"/>
      <c r="E1019" s="82" t="s">
        <v>42</v>
      </c>
      <c r="L1019" s="87"/>
    </row>
    <row r="1020" spans="3:12">
      <c r="C1020" s="243"/>
      <c r="E1020" s="82" t="s">
        <v>42</v>
      </c>
      <c r="L1020" s="87"/>
    </row>
    <row r="1021" spans="3:12">
      <c r="C1021" s="243"/>
      <c r="E1021" s="82" t="s">
        <v>42</v>
      </c>
      <c r="L1021" s="87"/>
    </row>
    <row r="1022" spans="3:12">
      <c r="C1022" s="243"/>
      <c r="E1022" s="82" t="s">
        <v>42</v>
      </c>
      <c r="L1022" s="87"/>
    </row>
    <row r="1023" spans="3:12">
      <c r="C1023" s="243"/>
      <c r="E1023" s="82" t="s">
        <v>42</v>
      </c>
      <c r="L1023" s="87"/>
    </row>
    <row r="1024" spans="3:12">
      <c r="C1024" s="243"/>
      <c r="E1024" s="82" t="s">
        <v>42</v>
      </c>
      <c r="L1024" s="87"/>
    </row>
    <row r="1025" spans="3:12">
      <c r="C1025" s="243"/>
      <c r="E1025" s="82" t="s">
        <v>42</v>
      </c>
      <c r="L1025" s="87"/>
    </row>
    <row r="1026" spans="3:12">
      <c r="C1026" s="243"/>
      <c r="E1026" s="82" t="s">
        <v>42</v>
      </c>
      <c r="L1026" s="87"/>
    </row>
    <row r="1027" spans="3:12">
      <c r="C1027" s="243"/>
      <c r="E1027" s="82" t="s">
        <v>42</v>
      </c>
      <c r="L1027" s="87"/>
    </row>
    <row r="1028" spans="3:12">
      <c r="C1028" s="243"/>
      <c r="E1028" s="82" t="s">
        <v>42</v>
      </c>
      <c r="L1028" s="87"/>
    </row>
    <row r="1029" spans="3:12">
      <c r="C1029" s="243"/>
      <c r="E1029" s="82" t="s">
        <v>42</v>
      </c>
      <c r="L1029" s="87"/>
    </row>
    <row r="1030" spans="3:12">
      <c r="C1030" s="243"/>
      <c r="E1030" s="82" t="s">
        <v>42</v>
      </c>
      <c r="L1030" s="87"/>
    </row>
    <row r="1031" spans="3:12">
      <c r="C1031" s="243"/>
      <c r="E1031" s="82" t="s">
        <v>42</v>
      </c>
      <c r="L1031" s="87"/>
    </row>
    <row r="1032" spans="3:12">
      <c r="C1032" s="243"/>
      <c r="E1032" s="82" t="s">
        <v>42</v>
      </c>
      <c r="L1032" s="87"/>
    </row>
    <row r="1033" spans="3:12">
      <c r="C1033" s="243"/>
      <c r="E1033" s="82" t="s">
        <v>42</v>
      </c>
      <c r="L1033" s="87"/>
    </row>
    <row r="1034" spans="3:12">
      <c r="C1034" s="243"/>
      <c r="E1034" s="82" t="s">
        <v>42</v>
      </c>
      <c r="L1034" s="87"/>
    </row>
    <row r="1035" spans="3:12">
      <c r="C1035" s="243"/>
      <c r="E1035" s="82" t="s">
        <v>42</v>
      </c>
      <c r="L1035" s="87"/>
    </row>
    <row r="1036" spans="3:12">
      <c r="C1036" s="243"/>
      <c r="E1036" s="82" t="s">
        <v>42</v>
      </c>
      <c r="L1036" s="87"/>
    </row>
    <row r="1037" spans="3:12">
      <c r="C1037" s="243"/>
      <c r="E1037" s="82" t="s">
        <v>42</v>
      </c>
      <c r="L1037" s="87"/>
    </row>
    <row r="1038" spans="3:12">
      <c r="C1038" s="243"/>
      <c r="E1038" s="82" t="s">
        <v>42</v>
      </c>
      <c r="L1038" s="87"/>
    </row>
    <row r="1039" spans="3:12">
      <c r="C1039" s="243"/>
      <c r="E1039" s="82" t="s">
        <v>42</v>
      </c>
      <c r="L1039" s="87"/>
    </row>
    <row r="1040" spans="3:12">
      <c r="C1040" s="243"/>
      <c r="E1040" s="82" t="s">
        <v>42</v>
      </c>
      <c r="L1040" s="87"/>
    </row>
    <row r="1041" spans="3:12">
      <c r="C1041" s="243"/>
      <c r="E1041" s="82" t="s">
        <v>42</v>
      </c>
      <c r="L1041" s="87"/>
    </row>
    <row r="1042" spans="3:12">
      <c r="C1042" s="243"/>
      <c r="E1042" s="82" t="s">
        <v>42</v>
      </c>
      <c r="L1042" s="87"/>
    </row>
    <row r="1043" spans="3:12">
      <c r="C1043" s="243"/>
      <c r="E1043" s="82" t="s">
        <v>42</v>
      </c>
      <c r="L1043" s="87"/>
    </row>
    <row r="1044" spans="3:12">
      <c r="C1044" s="243"/>
      <c r="E1044" s="82" t="s">
        <v>42</v>
      </c>
      <c r="L1044" s="87"/>
    </row>
    <row r="1045" spans="3:12">
      <c r="C1045" s="243"/>
      <c r="E1045" s="82" t="s">
        <v>42</v>
      </c>
      <c r="L1045" s="87"/>
    </row>
    <row r="1046" spans="3:12">
      <c r="C1046" s="243"/>
      <c r="E1046" s="82" t="s">
        <v>42</v>
      </c>
      <c r="L1046" s="87"/>
    </row>
    <row r="1047" spans="3:12">
      <c r="C1047" s="243"/>
      <c r="E1047" s="82" t="s">
        <v>42</v>
      </c>
      <c r="L1047" s="87"/>
    </row>
    <row r="1048" spans="3:12">
      <c r="C1048" s="243"/>
      <c r="E1048" s="82" t="s">
        <v>42</v>
      </c>
      <c r="L1048" s="87"/>
    </row>
    <row r="1049" spans="3:12">
      <c r="C1049" s="243"/>
      <c r="E1049" s="82" t="s">
        <v>42</v>
      </c>
      <c r="L1049" s="87"/>
    </row>
    <row r="1050" spans="3:12">
      <c r="C1050" s="243"/>
      <c r="E1050" s="82" t="s">
        <v>42</v>
      </c>
      <c r="L1050" s="87"/>
    </row>
    <row r="1051" spans="3:12">
      <c r="C1051" s="243"/>
      <c r="E1051" s="82" t="s">
        <v>42</v>
      </c>
      <c r="L1051" s="87"/>
    </row>
    <row r="1052" spans="3:12">
      <c r="C1052" s="243"/>
      <c r="E1052" s="82" t="s">
        <v>42</v>
      </c>
      <c r="L1052" s="87"/>
    </row>
    <row r="1053" spans="3:12">
      <c r="C1053" s="243"/>
      <c r="E1053" s="82" t="s">
        <v>42</v>
      </c>
      <c r="L1053" s="87"/>
    </row>
    <row r="1054" spans="3:12">
      <c r="C1054" s="243"/>
      <c r="E1054" s="82" t="s">
        <v>42</v>
      </c>
      <c r="L1054" s="87"/>
    </row>
    <row r="1055" spans="3:12">
      <c r="C1055" s="243"/>
      <c r="E1055" s="82" t="s">
        <v>42</v>
      </c>
      <c r="L1055" s="87"/>
    </row>
    <row r="1056" spans="3:12">
      <c r="C1056" s="243"/>
      <c r="E1056" s="82" t="s">
        <v>42</v>
      </c>
      <c r="L1056" s="87"/>
    </row>
    <row r="1057" spans="3:12">
      <c r="C1057" s="243"/>
      <c r="E1057" s="82" t="s">
        <v>42</v>
      </c>
      <c r="L1057" s="87"/>
    </row>
    <row r="1058" spans="3:12">
      <c r="C1058" s="243"/>
      <c r="E1058" s="82" t="s">
        <v>42</v>
      </c>
      <c r="L1058" s="87"/>
    </row>
    <row r="1059" spans="3:12">
      <c r="C1059" s="243"/>
      <c r="E1059" s="82" t="s">
        <v>42</v>
      </c>
      <c r="L1059" s="87"/>
    </row>
    <row r="1060" spans="3:12">
      <c r="C1060" s="243"/>
      <c r="E1060" s="82" t="s">
        <v>42</v>
      </c>
      <c r="L1060" s="87"/>
    </row>
    <row r="1061" spans="3:12">
      <c r="C1061" s="243"/>
      <c r="E1061" s="82" t="s">
        <v>42</v>
      </c>
      <c r="L1061" s="87"/>
    </row>
    <row r="1062" spans="3:12">
      <c r="C1062" s="243"/>
      <c r="E1062" s="82" t="s">
        <v>42</v>
      </c>
      <c r="L1062" s="87"/>
    </row>
    <row r="1063" spans="3:12">
      <c r="C1063" s="243"/>
      <c r="E1063" s="82" t="s">
        <v>42</v>
      </c>
      <c r="L1063" s="87"/>
    </row>
    <row r="1064" spans="3:12">
      <c r="C1064" s="243"/>
      <c r="E1064" s="82" t="s">
        <v>42</v>
      </c>
      <c r="L1064" s="87"/>
    </row>
    <row r="1065" spans="3:12">
      <c r="C1065" s="243"/>
      <c r="E1065" s="82" t="s">
        <v>42</v>
      </c>
      <c r="L1065" s="87"/>
    </row>
    <row r="1066" spans="3:12">
      <c r="C1066" s="243"/>
      <c r="E1066" s="82" t="s">
        <v>42</v>
      </c>
      <c r="L1066" s="87"/>
    </row>
    <row r="1067" spans="3:12">
      <c r="C1067" s="243"/>
      <c r="E1067" s="82" t="s">
        <v>42</v>
      </c>
      <c r="L1067" s="87"/>
    </row>
    <row r="1068" spans="3:12">
      <c r="C1068" s="243"/>
      <c r="E1068" s="82" t="s">
        <v>42</v>
      </c>
      <c r="L1068" s="87"/>
    </row>
    <row r="1069" spans="3:12">
      <c r="C1069" s="243"/>
      <c r="E1069" s="82" t="s">
        <v>42</v>
      </c>
      <c r="L1069" s="87"/>
    </row>
    <row r="1070" spans="3:12">
      <c r="C1070" s="243"/>
      <c r="E1070" s="82" t="s">
        <v>42</v>
      </c>
      <c r="L1070" s="87"/>
    </row>
    <row r="1071" spans="3:12">
      <c r="C1071" s="243"/>
      <c r="E1071" s="82" t="s">
        <v>42</v>
      </c>
      <c r="L1071" s="87"/>
    </row>
    <row r="1072" spans="3:12">
      <c r="C1072" s="243"/>
      <c r="E1072" s="82" t="s">
        <v>42</v>
      </c>
      <c r="L1072" s="87"/>
    </row>
    <row r="1073" spans="3:12">
      <c r="C1073" s="243"/>
      <c r="E1073" s="82" t="s">
        <v>42</v>
      </c>
      <c r="L1073" s="87"/>
    </row>
    <row r="1074" spans="3:12">
      <c r="C1074" s="243"/>
      <c r="E1074" s="82" t="s">
        <v>42</v>
      </c>
      <c r="L1074" s="87"/>
    </row>
    <row r="1075" spans="3:12">
      <c r="C1075" s="243"/>
      <c r="E1075" s="82" t="s">
        <v>42</v>
      </c>
      <c r="L1075" s="87"/>
    </row>
    <row r="1076" spans="3:12">
      <c r="C1076" s="243"/>
      <c r="E1076" s="82" t="s">
        <v>42</v>
      </c>
      <c r="L1076" s="87"/>
    </row>
    <row r="1077" spans="3:12">
      <c r="C1077" s="243"/>
      <c r="E1077" s="82" t="s">
        <v>42</v>
      </c>
      <c r="L1077" s="87"/>
    </row>
    <row r="1078" spans="3:12">
      <c r="C1078" s="243"/>
      <c r="E1078" s="82" t="s">
        <v>42</v>
      </c>
      <c r="L1078" s="87"/>
    </row>
    <row r="1079" spans="3:12">
      <c r="C1079" s="243"/>
      <c r="E1079" s="82" t="s">
        <v>42</v>
      </c>
      <c r="L1079" s="87"/>
    </row>
    <row r="1080" spans="3:12">
      <c r="C1080" s="243"/>
      <c r="E1080" s="82" t="s">
        <v>42</v>
      </c>
      <c r="L1080" s="87"/>
    </row>
    <row r="1081" spans="3:12">
      <c r="C1081" s="243"/>
      <c r="E1081" s="82" t="s">
        <v>42</v>
      </c>
      <c r="L1081" s="87"/>
    </row>
    <row r="1082" spans="3:12">
      <c r="C1082" s="243"/>
      <c r="E1082" s="82" t="s">
        <v>42</v>
      </c>
      <c r="L1082" s="87"/>
    </row>
    <row r="1083" spans="3:12">
      <c r="C1083" s="243"/>
      <c r="E1083" s="82" t="s">
        <v>42</v>
      </c>
      <c r="L1083" s="87"/>
    </row>
    <row r="1084" spans="3:12">
      <c r="C1084" s="243"/>
      <c r="E1084" s="82" t="s">
        <v>42</v>
      </c>
      <c r="L1084" s="87"/>
    </row>
    <row r="1085" spans="3:12">
      <c r="C1085" s="243"/>
      <c r="E1085" s="82" t="s">
        <v>42</v>
      </c>
      <c r="L1085" s="87"/>
    </row>
    <row r="1086" spans="3:12">
      <c r="C1086" s="243"/>
      <c r="E1086" s="82" t="s">
        <v>42</v>
      </c>
      <c r="L1086" s="87"/>
    </row>
    <row r="1087" spans="3:12">
      <c r="C1087" s="243"/>
      <c r="E1087" s="82" t="s">
        <v>42</v>
      </c>
      <c r="L1087" s="87"/>
    </row>
    <row r="1088" spans="3:12">
      <c r="C1088" s="243"/>
      <c r="E1088" s="82" t="s">
        <v>42</v>
      </c>
      <c r="L1088" s="87"/>
    </row>
    <row r="1089" spans="3:12">
      <c r="C1089" s="243"/>
      <c r="E1089" s="82" t="s">
        <v>42</v>
      </c>
      <c r="L1089" s="87"/>
    </row>
    <row r="1090" spans="3:12">
      <c r="C1090" s="243"/>
      <c r="E1090" s="82" t="s">
        <v>42</v>
      </c>
      <c r="L1090" s="87"/>
    </row>
    <row r="1091" spans="3:12">
      <c r="C1091" s="243"/>
      <c r="E1091" s="82" t="s">
        <v>42</v>
      </c>
      <c r="L1091" s="87"/>
    </row>
    <row r="1092" spans="3:12">
      <c r="C1092" s="243"/>
      <c r="E1092" s="82" t="s">
        <v>42</v>
      </c>
      <c r="L1092" s="87"/>
    </row>
    <row r="1093" spans="3:12">
      <c r="C1093" s="243"/>
      <c r="E1093" s="82" t="s">
        <v>42</v>
      </c>
      <c r="L1093" s="87"/>
    </row>
    <row r="1094" spans="3:12">
      <c r="C1094" s="243"/>
      <c r="E1094" s="82" t="s">
        <v>42</v>
      </c>
      <c r="L1094" s="87"/>
    </row>
    <row r="1095" spans="3:12">
      <c r="C1095" s="243"/>
      <c r="E1095" s="82" t="s">
        <v>42</v>
      </c>
      <c r="L1095" s="87"/>
    </row>
    <row r="1096" spans="3:12">
      <c r="C1096" s="243"/>
      <c r="E1096" s="82" t="s">
        <v>42</v>
      </c>
      <c r="L1096" s="87"/>
    </row>
    <row r="1097" spans="3:12">
      <c r="C1097" s="243"/>
      <c r="E1097" s="82" t="s">
        <v>42</v>
      </c>
      <c r="L1097" s="87"/>
    </row>
    <row r="1098" spans="3:12">
      <c r="C1098" s="243"/>
      <c r="E1098" s="82" t="s">
        <v>42</v>
      </c>
      <c r="L1098" s="87"/>
    </row>
    <row r="1099" spans="3:12">
      <c r="C1099" s="243"/>
      <c r="E1099" s="82" t="s">
        <v>42</v>
      </c>
      <c r="L1099" s="87"/>
    </row>
    <row r="1100" spans="3:12">
      <c r="C1100" s="243"/>
      <c r="E1100" s="82" t="s">
        <v>42</v>
      </c>
      <c r="L1100" s="87"/>
    </row>
    <row r="1101" spans="3:12">
      <c r="C1101" s="243"/>
      <c r="E1101" s="82" t="s">
        <v>42</v>
      </c>
      <c r="L1101" s="87"/>
    </row>
    <row r="1102" spans="3:12">
      <c r="C1102" s="243"/>
      <c r="E1102" s="82" t="s">
        <v>42</v>
      </c>
      <c r="L1102" s="87"/>
    </row>
    <row r="1103" spans="3:12">
      <c r="C1103" s="243"/>
      <c r="E1103" s="82" t="s">
        <v>42</v>
      </c>
      <c r="L1103" s="87"/>
    </row>
    <row r="1104" spans="3:12">
      <c r="C1104" s="243"/>
      <c r="E1104" s="82" t="s">
        <v>42</v>
      </c>
      <c r="L1104" s="87"/>
    </row>
    <row r="1105" spans="3:12">
      <c r="C1105" s="243"/>
      <c r="E1105" s="82" t="s">
        <v>42</v>
      </c>
      <c r="L1105" s="87"/>
    </row>
    <row r="1106" spans="3:12">
      <c r="C1106" s="243"/>
      <c r="E1106" s="82" t="s">
        <v>42</v>
      </c>
      <c r="L1106" s="87"/>
    </row>
    <row r="1107" spans="3:12">
      <c r="C1107" s="243"/>
      <c r="E1107" s="82" t="s">
        <v>42</v>
      </c>
      <c r="L1107" s="87"/>
    </row>
    <row r="1108" spans="3:12">
      <c r="C1108" s="243"/>
      <c r="E1108" s="82" t="s">
        <v>42</v>
      </c>
      <c r="L1108" s="87"/>
    </row>
    <row r="1109" spans="3:12">
      <c r="C1109" s="243"/>
      <c r="E1109" s="82" t="s">
        <v>42</v>
      </c>
      <c r="L1109" s="87"/>
    </row>
    <row r="1110" spans="3:12">
      <c r="C1110" s="243"/>
      <c r="E1110" s="82" t="s">
        <v>42</v>
      </c>
      <c r="L1110" s="87"/>
    </row>
    <row r="1111" spans="3:12">
      <c r="C1111" s="243"/>
      <c r="E1111" s="82" t="s">
        <v>42</v>
      </c>
      <c r="L1111" s="87"/>
    </row>
    <row r="1112" spans="3:12">
      <c r="C1112" s="243"/>
      <c r="E1112" s="82" t="s">
        <v>42</v>
      </c>
      <c r="L1112" s="87"/>
    </row>
    <row r="1113" spans="3:12">
      <c r="C1113" s="243"/>
      <c r="E1113" s="82" t="s">
        <v>42</v>
      </c>
      <c r="L1113" s="87"/>
    </row>
    <row r="1114" spans="3:12">
      <c r="C1114" s="243"/>
      <c r="E1114" s="82" t="s">
        <v>42</v>
      </c>
      <c r="L1114" s="87"/>
    </row>
    <row r="1115" spans="3:12">
      <c r="C1115" s="243"/>
      <c r="E1115" s="82" t="s">
        <v>42</v>
      </c>
      <c r="L1115" s="87"/>
    </row>
    <row r="1116" spans="3:12">
      <c r="C1116" s="243"/>
      <c r="E1116" s="82" t="s">
        <v>42</v>
      </c>
      <c r="L1116" s="87"/>
    </row>
    <row r="1117" spans="3:12">
      <c r="C1117" s="243"/>
      <c r="E1117" s="82" t="s">
        <v>42</v>
      </c>
      <c r="L1117" s="87"/>
    </row>
    <row r="1118" spans="3:12">
      <c r="C1118" s="243"/>
      <c r="E1118" s="82" t="s">
        <v>42</v>
      </c>
      <c r="L1118" s="87"/>
    </row>
    <row r="1119" spans="3:12">
      <c r="C1119" s="243"/>
      <c r="E1119" s="82" t="s">
        <v>42</v>
      </c>
      <c r="L1119" s="87"/>
    </row>
    <row r="1120" spans="3:12">
      <c r="C1120" s="243"/>
      <c r="E1120" s="82" t="s">
        <v>42</v>
      </c>
      <c r="L1120" s="87"/>
    </row>
    <row r="1121" spans="3:12">
      <c r="C1121" s="243"/>
      <c r="E1121" s="82" t="s">
        <v>42</v>
      </c>
      <c r="L1121" s="87"/>
    </row>
    <row r="1122" spans="3:12">
      <c r="C1122" s="243"/>
      <c r="E1122" s="82" t="s">
        <v>42</v>
      </c>
      <c r="L1122" s="87"/>
    </row>
    <row r="1123" spans="3:12">
      <c r="C1123" s="243"/>
      <c r="E1123" s="82" t="s">
        <v>42</v>
      </c>
      <c r="L1123" s="87"/>
    </row>
    <row r="1124" spans="3:12">
      <c r="C1124" s="243"/>
      <c r="E1124" s="82" t="s">
        <v>42</v>
      </c>
      <c r="L1124" s="87"/>
    </row>
    <row r="1125" spans="3:12">
      <c r="C1125" s="243"/>
      <c r="E1125" s="82" t="s">
        <v>42</v>
      </c>
      <c r="L1125" s="87"/>
    </row>
    <row r="1126" spans="3:12">
      <c r="C1126" s="243"/>
      <c r="E1126" s="82" t="s">
        <v>42</v>
      </c>
      <c r="L1126" s="87"/>
    </row>
    <row r="1127" spans="3:12">
      <c r="C1127" s="243"/>
      <c r="E1127" s="82" t="s">
        <v>42</v>
      </c>
      <c r="L1127" s="87"/>
    </row>
    <row r="1128" spans="3:12">
      <c r="C1128" s="243"/>
      <c r="E1128" s="82" t="s">
        <v>42</v>
      </c>
      <c r="L1128" s="87"/>
    </row>
    <row r="1129" spans="3:12">
      <c r="C1129" s="243"/>
      <c r="E1129" s="82" t="s">
        <v>42</v>
      </c>
      <c r="L1129" s="87"/>
    </row>
    <row r="1130" spans="3:12">
      <c r="C1130" s="243"/>
      <c r="E1130" s="82" t="s">
        <v>42</v>
      </c>
      <c r="L1130" s="87"/>
    </row>
    <row r="1131" spans="3:12">
      <c r="C1131" s="243"/>
      <c r="E1131" s="82" t="s">
        <v>42</v>
      </c>
      <c r="L1131" s="87"/>
    </row>
    <row r="1132" spans="3:12">
      <c r="C1132" s="243"/>
      <c r="E1132" s="82" t="s">
        <v>42</v>
      </c>
      <c r="L1132" s="87"/>
    </row>
    <row r="1133" spans="3:12">
      <c r="C1133" s="243"/>
      <c r="E1133" s="82" t="s">
        <v>42</v>
      </c>
      <c r="L1133" s="87"/>
    </row>
    <row r="1134" spans="3:12">
      <c r="C1134" s="243"/>
      <c r="E1134" s="82" t="s">
        <v>42</v>
      </c>
      <c r="L1134" s="87"/>
    </row>
    <row r="1135" spans="3:12">
      <c r="C1135" s="243"/>
      <c r="E1135" s="82" t="s">
        <v>42</v>
      </c>
      <c r="L1135" s="87"/>
    </row>
    <row r="1136" spans="3:12">
      <c r="C1136" s="243"/>
      <c r="E1136" s="82" t="s">
        <v>42</v>
      </c>
      <c r="L1136" s="87"/>
    </row>
    <row r="1137" spans="3:12">
      <c r="C1137" s="243"/>
      <c r="E1137" s="82" t="s">
        <v>42</v>
      </c>
      <c r="L1137" s="87"/>
    </row>
    <row r="1138" spans="3:12">
      <c r="C1138" s="243"/>
      <c r="E1138" s="82" t="s">
        <v>42</v>
      </c>
      <c r="L1138" s="87"/>
    </row>
    <row r="1139" spans="3:12">
      <c r="C1139" s="243"/>
      <c r="E1139" s="82" t="s">
        <v>42</v>
      </c>
      <c r="L1139" s="87"/>
    </row>
    <row r="1140" spans="3:12">
      <c r="C1140" s="243"/>
      <c r="E1140" s="82" t="s">
        <v>42</v>
      </c>
      <c r="L1140" s="87"/>
    </row>
    <row r="1141" spans="3:12">
      <c r="C1141" s="243"/>
      <c r="E1141" s="82" t="s">
        <v>42</v>
      </c>
      <c r="L1141" s="87"/>
    </row>
    <row r="1142" spans="3:12">
      <c r="C1142" s="243"/>
      <c r="E1142" s="82" t="s">
        <v>42</v>
      </c>
      <c r="L1142" s="87"/>
    </row>
    <row r="1143" spans="3:12">
      <c r="C1143" s="243"/>
      <c r="E1143" s="82" t="s">
        <v>42</v>
      </c>
      <c r="L1143" s="87"/>
    </row>
    <row r="1144" spans="3:12">
      <c r="C1144" s="243"/>
      <c r="E1144" s="82" t="s">
        <v>42</v>
      </c>
      <c r="L1144" s="87"/>
    </row>
    <row r="1145" spans="3:12">
      <c r="C1145" s="243"/>
      <c r="E1145" s="82" t="s">
        <v>42</v>
      </c>
      <c r="L1145" s="87"/>
    </row>
    <row r="1146" spans="3:12">
      <c r="C1146" s="243"/>
      <c r="E1146" s="82" t="s">
        <v>42</v>
      </c>
      <c r="L1146" s="87"/>
    </row>
    <row r="1147" spans="3:12">
      <c r="C1147" s="243"/>
      <c r="E1147" s="82" t="s">
        <v>42</v>
      </c>
      <c r="L1147" s="87"/>
    </row>
    <row r="1148" spans="3:12">
      <c r="C1148" s="243"/>
      <c r="E1148" s="82" t="s">
        <v>42</v>
      </c>
      <c r="L1148" s="87"/>
    </row>
    <row r="1149" spans="3:12">
      <c r="C1149" s="243"/>
      <c r="E1149" s="82" t="s">
        <v>42</v>
      </c>
      <c r="L1149" s="87"/>
    </row>
    <row r="1150" spans="3:12">
      <c r="C1150" s="243"/>
      <c r="E1150" s="82" t="s">
        <v>42</v>
      </c>
      <c r="L1150" s="87"/>
    </row>
    <row r="1151" spans="3:12">
      <c r="C1151" s="243"/>
      <c r="E1151" s="82" t="s">
        <v>42</v>
      </c>
      <c r="L1151" s="87"/>
    </row>
    <row r="1152" spans="3:12">
      <c r="C1152" s="243"/>
      <c r="E1152" s="82" t="s">
        <v>42</v>
      </c>
      <c r="L1152" s="87"/>
    </row>
    <row r="1153" spans="3:12">
      <c r="C1153" s="243"/>
      <c r="E1153" s="82" t="s">
        <v>42</v>
      </c>
      <c r="L1153" s="87"/>
    </row>
    <row r="1154" spans="3:12">
      <c r="C1154" s="243"/>
      <c r="E1154" s="82" t="s">
        <v>42</v>
      </c>
      <c r="L1154" s="87"/>
    </row>
    <row r="1155" spans="3:12">
      <c r="C1155" s="243"/>
      <c r="E1155" s="82" t="s">
        <v>42</v>
      </c>
      <c r="L1155" s="87"/>
    </row>
    <row r="1156" spans="3:12">
      <c r="C1156" s="243"/>
      <c r="E1156" s="82" t="s">
        <v>42</v>
      </c>
      <c r="L1156" s="87"/>
    </row>
    <row r="1157" spans="3:12">
      <c r="C1157" s="243"/>
      <c r="E1157" s="82" t="s">
        <v>42</v>
      </c>
      <c r="L1157" s="87"/>
    </row>
    <row r="1158" spans="3:12">
      <c r="C1158" s="243"/>
      <c r="E1158" s="82" t="s">
        <v>42</v>
      </c>
      <c r="L1158" s="87"/>
    </row>
    <row r="1159" spans="3:12">
      <c r="C1159" s="243"/>
      <c r="E1159" s="82" t="s">
        <v>42</v>
      </c>
      <c r="L1159" s="87"/>
    </row>
    <row r="1160" spans="3:12">
      <c r="C1160" s="243"/>
      <c r="E1160" s="82" t="s">
        <v>42</v>
      </c>
      <c r="L1160" s="87"/>
    </row>
    <row r="1161" spans="3:12">
      <c r="C1161" s="243"/>
      <c r="E1161" s="82" t="s">
        <v>42</v>
      </c>
      <c r="L1161" s="87"/>
    </row>
    <row r="1162" spans="3:12">
      <c r="C1162" s="243"/>
      <c r="E1162" s="82" t="s">
        <v>42</v>
      </c>
      <c r="L1162" s="87"/>
    </row>
    <row r="1163" spans="3:12">
      <c r="C1163" s="243"/>
      <c r="E1163" s="82" t="s">
        <v>42</v>
      </c>
      <c r="L1163" s="87"/>
    </row>
    <row r="1164" spans="3:12">
      <c r="C1164" s="243"/>
      <c r="E1164" s="82" t="s">
        <v>42</v>
      </c>
      <c r="L1164" s="87"/>
    </row>
    <row r="1165" spans="3:12">
      <c r="C1165" s="243"/>
      <c r="E1165" s="82" t="s">
        <v>42</v>
      </c>
      <c r="L1165" s="87"/>
    </row>
    <row r="1166" spans="3:12">
      <c r="C1166" s="243"/>
      <c r="E1166" s="82" t="s">
        <v>42</v>
      </c>
      <c r="L1166" s="87"/>
    </row>
    <row r="1167" spans="3:12">
      <c r="C1167" s="243"/>
      <c r="E1167" s="82" t="s">
        <v>42</v>
      </c>
      <c r="L1167" s="87"/>
    </row>
    <row r="1168" spans="3:12">
      <c r="C1168" s="243"/>
      <c r="E1168" s="82" t="s">
        <v>42</v>
      </c>
      <c r="L1168" s="87"/>
    </row>
    <row r="1169" spans="3:12">
      <c r="C1169" s="243"/>
      <c r="E1169" s="82" t="s">
        <v>42</v>
      </c>
      <c r="L1169" s="87"/>
    </row>
    <row r="1170" spans="3:12">
      <c r="C1170" s="243"/>
      <c r="E1170" s="82" t="s">
        <v>42</v>
      </c>
      <c r="L1170" s="87"/>
    </row>
    <row r="1171" spans="3:12">
      <c r="C1171" s="243"/>
      <c r="E1171" s="82" t="s">
        <v>42</v>
      </c>
      <c r="L1171" s="87"/>
    </row>
    <row r="1172" spans="3:12">
      <c r="C1172" s="243"/>
      <c r="E1172" s="82" t="s">
        <v>42</v>
      </c>
      <c r="L1172" s="87"/>
    </row>
    <row r="1173" spans="3:12">
      <c r="C1173" s="243"/>
      <c r="E1173" s="82" t="s">
        <v>42</v>
      </c>
      <c r="L1173" s="87"/>
    </row>
    <row r="1174" spans="3:12">
      <c r="C1174" s="243"/>
      <c r="E1174" s="82" t="s">
        <v>42</v>
      </c>
      <c r="L1174" s="87"/>
    </row>
    <row r="1175" spans="3:12">
      <c r="C1175" s="243"/>
      <c r="E1175" s="82" t="s">
        <v>42</v>
      </c>
      <c r="L1175" s="87"/>
    </row>
    <row r="1176" spans="3:12">
      <c r="C1176" s="243"/>
      <c r="E1176" s="82" t="s">
        <v>42</v>
      </c>
      <c r="L1176" s="87"/>
    </row>
    <row r="1177" spans="3:12">
      <c r="C1177" s="243"/>
      <c r="E1177" s="82" t="s">
        <v>42</v>
      </c>
      <c r="L1177" s="87"/>
    </row>
    <row r="1178" spans="3:12">
      <c r="C1178" s="243"/>
      <c r="E1178" s="82" t="s">
        <v>42</v>
      </c>
      <c r="L1178" s="87"/>
    </row>
    <row r="1179" spans="3:12">
      <c r="C1179" s="243"/>
      <c r="E1179" s="82" t="s">
        <v>42</v>
      </c>
      <c r="L1179" s="87"/>
    </row>
    <row r="1180" spans="3:12">
      <c r="C1180" s="243"/>
      <c r="E1180" s="82" t="s">
        <v>42</v>
      </c>
      <c r="L1180" s="87"/>
    </row>
    <row r="1181" spans="3:12">
      <c r="C1181" s="243"/>
      <c r="E1181" s="82" t="s">
        <v>42</v>
      </c>
      <c r="L1181" s="87"/>
    </row>
    <row r="1182" spans="3:12">
      <c r="C1182" s="243"/>
      <c r="E1182" s="82" t="s">
        <v>42</v>
      </c>
      <c r="L1182" s="87"/>
    </row>
    <row r="1183" spans="3:12">
      <c r="C1183" s="243"/>
      <c r="E1183" s="82" t="s">
        <v>42</v>
      </c>
      <c r="L1183" s="87"/>
    </row>
    <row r="1184" spans="3:12">
      <c r="C1184" s="243"/>
      <c r="E1184" s="82" t="s">
        <v>42</v>
      </c>
      <c r="L1184" s="87"/>
    </row>
    <row r="1185" spans="3:12">
      <c r="C1185" s="243"/>
      <c r="E1185" s="82" t="s">
        <v>42</v>
      </c>
      <c r="L1185" s="87"/>
    </row>
    <row r="1186" spans="3:12">
      <c r="C1186" s="243"/>
      <c r="E1186" s="82" t="s">
        <v>42</v>
      </c>
      <c r="L1186" s="87"/>
    </row>
    <row r="1187" spans="3:12">
      <c r="C1187" s="243"/>
      <c r="E1187" s="82" t="s">
        <v>42</v>
      </c>
      <c r="L1187" s="87"/>
    </row>
    <row r="1188" spans="3:12">
      <c r="C1188" s="243"/>
      <c r="E1188" s="82" t="s">
        <v>42</v>
      </c>
      <c r="L1188" s="87"/>
    </row>
    <row r="1189" spans="3:12">
      <c r="C1189" s="243"/>
      <c r="E1189" s="82" t="s">
        <v>42</v>
      </c>
      <c r="L1189" s="87"/>
    </row>
    <row r="1190" spans="3:12">
      <c r="C1190" s="243"/>
      <c r="E1190" s="82" t="s">
        <v>42</v>
      </c>
      <c r="L1190" s="87"/>
    </row>
    <row r="1191" spans="3:12">
      <c r="C1191" s="243"/>
      <c r="E1191" s="82" t="s">
        <v>42</v>
      </c>
      <c r="L1191" s="87"/>
    </row>
    <row r="1192" spans="3:12">
      <c r="C1192" s="243"/>
      <c r="E1192" s="82" t="s">
        <v>42</v>
      </c>
      <c r="L1192" s="87"/>
    </row>
    <row r="1193" spans="3:12">
      <c r="C1193" s="243"/>
      <c r="E1193" s="82" t="s">
        <v>42</v>
      </c>
      <c r="L1193" s="87"/>
    </row>
    <row r="1194" spans="3:12">
      <c r="C1194" s="243"/>
      <c r="E1194" s="82" t="s">
        <v>42</v>
      </c>
      <c r="L1194" s="87"/>
    </row>
    <row r="1195" spans="3:12">
      <c r="C1195" s="243"/>
      <c r="E1195" s="82" t="s">
        <v>42</v>
      </c>
      <c r="L1195" s="87"/>
    </row>
    <row r="1196" spans="3:12">
      <c r="C1196" s="243"/>
      <c r="E1196" s="82" t="s">
        <v>42</v>
      </c>
      <c r="L1196" s="87"/>
    </row>
    <row r="1197" spans="3:12">
      <c r="C1197" s="243"/>
      <c r="E1197" s="82" t="s">
        <v>42</v>
      </c>
      <c r="L1197" s="87"/>
    </row>
    <row r="1198" spans="3:12">
      <c r="C1198" s="243"/>
      <c r="E1198" s="82" t="s">
        <v>42</v>
      </c>
      <c r="L1198" s="87"/>
    </row>
    <row r="1199" spans="3:12">
      <c r="C1199" s="243"/>
      <c r="E1199" s="82" t="s">
        <v>42</v>
      </c>
      <c r="L1199" s="87"/>
    </row>
    <row r="1200" spans="3:12">
      <c r="C1200" s="243"/>
      <c r="E1200" s="82" t="s">
        <v>42</v>
      </c>
      <c r="L1200" s="87"/>
    </row>
    <row r="1201" spans="3:12">
      <c r="C1201" s="243"/>
      <c r="E1201" s="82" t="s">
        <v>42</v>
      </c>
      <c r="L1201" s="87"/>
    </row>
    <row r="1202" spans="3:12">
      <c r="C1202" s="243"/>
      <c r="E1202" s="82" t="s">
        <v>42</v>
      </c>
      <c r="L1202" s="87"/>
    </row>
    <row r="1203" spans="3:12">
      <c r="C1203" s="243"/>
      <c r="E1203" s="82" t="s">
        <v>42</v>
      </c>
      <c r="L1203" s="87"/>
    </row>
    <row r="1204" spans="3:12">
      <c r="C1204" s="243"/>
      <c r="E1204" s="82" t="s">
        <v>42</v>
      </c>
      <c r="L1204" s="87"/>
    </row>
    <row r="1205" spans="3:12">
      <c r="C1205" s="243"/>
      <c r="E1205" s="82" t="s">
        <v>42</v>
      </c>
      <c r="L1205" s="87"/>
    </row>
    <row r="1206" spans="3:12">
      <c r="C1206" s="243"/>
      <c r="E1206" s="82" t="s">
        <v>42</v>
      </c>
      <c r="L1206" s="87"/>
    </row>
    <row r="1207" spans="3:12">
      <c r="C1207" s="243"/>
      <c r="E1207" s="82" t="s">
        <v>42</v>
      </c>
      <c r="L1207" s="87"/>
    </row>
    <row r="1208" spans="3:12">
      <c r="C1208" s="243"/>
      <c r="E1208" s="82" t="s">
        <v>42</v>
      </c>
      <c r="L1208" s="87"/>
    </row>
    <row r="1209" spans="3:12">
      <c r="C1209" s="243"/>
      <c r="E1209" s="82" t="s">
        <v>42</v>
      </c>
      <c r="L1209" s="87"/>
    </row>
    <row r="1210" spans="3:12">
      <c r="C1210" s="243"/>
      <c r="E1210" s="82" t="s">
        <v>42</v>
      </c>
      <c r="L1210" s="87"/>
    </row>
    <row r="1211" spans="3:12">
      <c r="C1211" s="243"/>
      <c r="E1211" s="82" t="s">
        <v>42</v>
      </c>
      <c r="L1211" s="87"/>
    </row>
    <row r="1212" spans="3:12">
      <c r="C1212" s="243"/>
      <c r="E1212" s="82" t="s">
        <v>42</v>
      </c>
      <c r="L1212" s="87"/>
    </row>
    <row r="1213" spans="3:12">
      <c r="C1213" s="243"/>
      <c r="E1213" s="82" t="s">
        <v>42</v>
      </c>
      <c r="L1213" s="87"/>
    </row>
    <row r="1214" spans="3:12">
      <c r="C1214" s="243"/>
      <c r="E1214" s="82" t="s">
        <v>42</v>
      </c>
      <c r="L1214" s="87"/>
    </row>
    <row r="1215" spans="3:12">
      <c r="C1215" s="243"/>
      <c r="E1215" s="82" t="s">
        <v>42</v>
      </c>
      <c r="L1215" s="87"/>
    </row>
    <row r="1216" spans="3:12">
      <c r="C1216" s="243"/>
      <c r="E1216" s="82" t="s">
        <v>42</v>
      </c>
      <c r="L1216" s="87"/>
    </row>
    <row r="1217" spans="3:12">
      <c r="C1217" s="243"/>
      <c r="E1217" s="82" t="s">
        <v>42</v>
      </c>
      <c r="L1217" s="87"/>
    </row>
    <row r="1218" spans="3:12">
      <c r="C1218" s="243"/>
      <c r="E1218" s="82" t="s">
        <v>42</v>
      </c>
      <c r="L1218" s="87"/>
    </row>
    <row r="1219" spans="3:12">
      <c r="C1219" s="243"/>
      <c r="E1219" s="82" t="s">
        <v>42</v>
      </c>
      <c r="L1219" s="87"/>
    </row>
    <row r="1220" spans="3:12">
      <c r="C1220" s="243"/>
      <c r="E1220" s="82" t="s">
        <v>42</v>
      </c>
      <c r="L1220" s="87"/>
    </row>
    <row r="1221" spans="3:12">
      <c r="C1221" s="243"/>
      <c r="E1221" s="82" t="s">
        <v>42</v>
      </c>
      <c r="L1221" s="87"/>
    </row>
    <row r="1222" spans="3:12">
      <c r="C1222" s="243"/>
      <c r="E1222" s="82" t="s">
        <v>42</v>
      </c>
      <c r="L1222" s="87"/>
    </row>
    <row r="1223" spans="3:12">
      <c r="C1223" s="243"/>
      <c r="E1223" s="82" t="s">
        <v>42</v>
      </c>
      <c r="L1223" s="87"/>
    </row>
    <row r="1224" spans="3:12">
      <c r="C1224" s="243"/>
      <c r="E1224" s="82" t="s">
        <v>42</v>
      </c>
      <c r="L1224" s="87"/>
    </row>
    <row r="1225" spans="3:12">
      <c r="C1225" s="243"/>
      <c r="E1225" s="82" t="s">
        <v>42</v>
      </c>
      <c r="L1225" s="87"/>
    </row>
    <row r="1226" spans="3:12">
      <c r="C1226" s="243"/>
      <c r="E1226" s="82" t="s">
        <v>42</v>
      </c>
      <c r="L1226" s="87"/>
    </row>
    <row r="1227" spans="3:12">
      <c r="C1227" s="243"/>
      <c r="E1227" s="82" t="s">
        <v>42</v>
      </c>
      <c r="L1227" s="87"/>
    </row>
    <row r="1228" spans="3:12">
      <c r="C1228" s="243"/>
      <c r="E1228" s="82" t="s">
        <v>42</v>
      </c>
      <c r="L1228" s="87"/>
    </row>
    <row r="1229" spans="3:12">
      <c r="C1229" s="243"/>
      <c r="E1229" s="82" t="s">
        <v>42</v>
      </c>
      <c r="L1229" s="87"/>
    </row>
    <row r="1230" spans="3:12">
      <c r="C1230" s="243"/>
      <c r="E1230" s="82" t="s">
        <v>42</v>
      </c>
      <c r="L1230" s="87"/>
    </row>
    <row r="1231" spans="3:12">
      <c r="C1231" s="243"/>
      <c r="E1231" s="82" t="s">
        <v>42</v>
      </c>
      <c r="L1231" s="87"/>
    </row>
    <row r="1232" spans="3:12">
      <c r="C1232" s="243"/>
      <c r="E1232" s="82" t="s">
        <v>42</v>
      </c>
      <c r="L1232" s="87"/>
    </row>
    <row r="1233" spans="3:12">
      <c r="C1233" s="243"/>
      <c r="E1233" s="82" t="s">
        <v>42</v>
      </c>
      <c r="L1233" s="87"/>
    </row>
    <row r="1234" spans="3:12">
      <c r="C1234" s="243"/>
      <c r="E1234" s="82" t="s">
        <v>42</v>
      </c>
      <c r="L1234" s="87"/>
    </row>
    <row r="1235" spans="3:12">
      <c r="C1235" s="243"/>
      <c r="E1235" s="82" t="s">
        <v>42</v>
      </c>
      <c r="L1235" s="87"/>
    </row>
    <row r="1236" spans="3:12">
      <c r="C1236" s="243"/>
      <c r="E1236" s="82" t="s">
        <v>42</v>
      </c>
      <c r="L1236" s="87"/>
    </row>
    <row r="1237" spans="3:12">
      <c r="C1237" s="243"/>
      <c r="E1237" s="82" t="s">
        <v>42</v>
      </c>
      <c r="L1237" s="87"/>
    </row>
    <row r="1238" spans="3:12">
      <c r="C1238" s="243"/>
      <c r="E1238" s="82" t="s">
        <v>42</v>
      </c>
      <c r="L1238" s="87"/>
    </row>
    <row r="1239" spans="3:12">
      <c r="C1239" s="243"/>
      <c r="E1239" s="82" t="s">
        <v>42</v>
      </c>
      <c r="L1239" s="87"/>
    </row>
    <row r="1240" spans="3:12">
      <c r="C1240" s="243"/>
      <c r="E1240" s="82" t="s">
        <v>42</v>
      </c>
      <c r="L1240" s="87"/>
    </row>
    <row r="1241" spans="3:12">
      <c r="C1241" s="243"/>
      <c r="E1241" s="82" t="s">
        <v>42</v>
      </c>
      <c r="L1241" s="87"/>
    </row>
    <row r="1242" spans="3:12">
      <c r="C1242" s="243"/>
      <c r="E1242" s="82" t="s">
        <v>42</v>
      </c>
      <c r="L1242" s="87"/>
    </row>
    <row r="1243" spans="3:12">
      <c r="C1243" s="243"/>
      <c r="E1243" s="82" t="s">
        <v>42</v>
      </c>
      <c r="L1243" s="87"/>
    </row>
    <row r="1244" spans="3:12">
      <c r="C1244" s="243"/>
      <c r="E1244" s="82" t="s">
        <v>42</v>
      </c>
      <c r="L1244" s="87"/>
    </row>
    <row r="1245" spans="3:12">
      <c r="C1245" s="243"/>
      <c r="E1245" s="82" t="s">
        <v>42</v>
      </c>
      <c r="L1245" s="87"/>
    </row>
    <row r="1246" spans="3:12">
      <c r="C1246" s="243"/>
      <c r="E1246" s="82" t="s">
        <v>42</v>
      </c>
      <c r="L1246" s="87"/>
    </row>
    <row r="1247" spans="3:12">
      <c r="C1247" s="243"/>
      <c r="E1247" s="82" t="s">
        <v>42</v>
      </c>
      <c r="L1247" s="87"/>
    </row>
    <row r="1248" spans="3:12">
      <c r="C1248" s="243"/>
      <c r="E1248" s="82" t="s">
        <v>42</v>
      </c>
      <c r="L1248" s="87"/>
    </row>
    <row r="1249" spans="3:12">
      <c r="C1249" s="243"/>
      <c r="E1249" s="82" t="s">
        <v>42</v>
      </c>
      <c r="L1249" s="87"/>
    </row>
    <row r="1250" spans="3:12">
      <c r="C1250" s="243"/>
      <c r="E1250" s="82" t="s">
        <v>42</v>
      </c>
      <c r="L1250" s="87"/>
    </row>
    <row r="1251" spans="3:12">
      <c r="C1251" s="243"/>
      <c r="E1251" s="82" t="s">
        <v>42</v>
      </c>
      <c r="L1251" s="87"/>
    </row>
    <row r="1252" spans="3:12">
      <c r="C1252" s="243"/>
      <c r="E1252" s="82" t="s">
        <v>42</v>
      </c>
      <c r="L1252" s="87"/>
    </row>
    <row r="1253" spans="3:12">
      <c r="C1253" s="243"/>
      <c r="E1253" s="82" t="s">
        <v>42</v>
      </c>
      <c r="L1253" s="87"/>
    </row>
    <row r="1254" spans="3:12">
      <c r="C1254" s="243"/>
      <c r="E1254" s="82" t="s">
        <v>42</v>
      </c>
      <c r="L1254" s="87"/>
    </row>
    <row r="1255" spans="3:12">
      <c r="C1255" s="243"/>
      <c r="E1255" s="82" t="s">
        <v>42</v>
      </c>
      <c r="L1255" s="87"/>
    </row>
    <row r="1256" spans="3:12">
      <c r="C1256" s="243"/>
      <c r="E1256" s="82" t="s">
        <v>42</v>
      </c>
      <c r="L1256" s="87"/>
    </row>
    <row r="1257" spans="3:12">
      <c r="C1257" s="243"/>
      <c r="E1257" s="82" t="s">
        <v>42</v>
      </c>
      <c r="L1257" s="87"/>
    </row>
    <row r="1258" spans="3:12">
      <c r="C1258" s="243"/>
      <c r="E1258" s="82" t="s">
        <v>42</v>
      </c>
      <c r="L1258" s="87"/>
    </row>
    <row r="1259" spans="3:12">
      <c r="C1259" s="243"/>
      <c r="E1259" s="82" t="s">
        <v>42</v>
      </c>
      <c r="L1259" s="87"/>
    </row>
    <row r="1260" spans="3:12">
      <c r="C1260" s="243"/>
      <c r="E1260" s="82" t="s">
        <v>42</v>
      </c>
      <c r="L1260" s="87"/>
    </row>
    <row r="1261" spans="3:12">
      <c r="C1261" s="243"/>
      <c r="E1261" s="82" t="s">
        <v>42</v>
      </c>
      <c r="L1261" s="87"/>
    </row>
    <row r="1262" spans="3:12">
      <c r="C1262" s="243"/>
      <c r="E1262" s="82" t="s">
        <v>42</v>
      </c>
      <c r="L1262" s="87"/>
    </row>
    <row r="1263" spans="3:12">
      <c r="C1263" s="243"/>
      <c r="E1263" s="82" t="s">
        <v>42</v>
      </c>
      <c r="L1263" s="87"/>
    </row>
    <row r="1264" spans="3:12">
      <c r="C1264" s="243"/>
      <c r="E1264" s="82" t="s">
        <v>42</v>
      </c>
      <c r="L1264" s="87"/>
    </row>
    <row r="1265" spans="3:12">
      <c r="C1265" s="243"/>
      <c r="E1265" s="82" t="s">
        <v>42</v>
      </c>
      <c r="L1265" s="87"/>
    </row>
    <row r="1266" spans="3:12">
      <c r="C1266" s="243"/>
      <c r="E1266" s="82" t="s">
        <v>42</v>
      </c>
      <c r="L1266" s="87"/>
    </row>
    <row r="1267" spans="3:12">
      <c r="C1267" s="243"/>
      <c r="E1267" s="82" t="s">
        <v>42</v>
      </c>
      <c r="L1267" s="87"/>
    </row>
    <row r="1268" spans="3:12">
      <c r="C1268" s="243"/>
      <c r="E1268" s="82" t="s">
        <v>42</v>
      </c>
      <c r="L1268" s="87"/>
    </row>
    <row r="1269" spans="3:12">
      <c r="C1269" s="243"/>
      <c r="E1269" s="82" t="s">
        <v>42</v>
      </c>
      <c r="L1269" s="87"/>
    </row>
    <row r="1270" spans="3:12">
      <c r="C1270" s="243"/>
      <c r="E1270" s="82" t="s">
        <v>42</v>
      </c>
      <c r="L1270" s="87"/>
    </row>
    <row r="1271" spans="3:12">
      <c r="C1271" s="243"/>
      <c r="E1271" s="82" t="s">
        <v>42</v>
      </c>
      <c r="L1271" s="87"/>
    </row>
    <row r="1272" spans="3:12">
      <c r="C1272" s="243"/>
      <c r="E1272" s="82" t="s">
        <v>42</v>
      </c>
      <c r="L1272" s="87"/>
    </row>
    <row r="1273" spans="3:12">
      <c r="C1273" s="243"/>
      <c r="E1273" s="82" t="s">
        <v>42</v>
      </c>
      <c r="L1273" s="87"/>
    </row>
    <row r="1274" spans="3:12">
      <c r="C1274" s="243"/>
      <c r="E1274" s="82" t="s">
        <v>42</v>
      </c>
      <c r="L1274" s="87"/>
    </row>
    <row r="1275" spans="3:12">
      <c r="C1275" s="243"/>
      <c r="E1275" s="82" t="s">
        <v>42</v>
      </c>
      <c r="L1275" s="87"/>
    </row>
    <row r="1276" spans="3:12">
      <c r="C1276" s="243"/>
      <c r="E1276" s="82" t="s">
        <v>42</v>
      </c>
      <c r="L1276" s="87"/>
    </row>
    <row r="1277" spans="3:12">
      <c r="C1277" s="243"/>
      <c r="E1277" s="82" t="s">
        <v>42</v>
      </c>
      <c r="L1277" s="87"/>
    </row>
    <row r="1278" spans="3:12">
      <c r="C1278" s="243"/>
      <c r="E1278" s="82" t="s">
        <v>42</v>
      </c>
      <c r="L1278" s="87"/>
    </row>
    <row r="1279" spans="3:12">
      <c r="C1279" s="243"/>
      <c r="E1279" s="82" t="s">
        <v>42</v>
      </c>
      <c r="L1279" s="87"/>
    </row>
    <row r="1280" spans="3:12">
      <c r="C1280" s="243"/>
      <c r="E1280" s="82" t="s">
        <v>42</v>
      </c>
      <c r="L1280" s="87"/>
    </row>
    <row r="1281" spans="3:12">
      <c r="C1281" s="243"/>
      <c r="E1281" s="82" t="s">
        <v>42</v>
      </c>
      <c r="L1281" s="87"/>
    </row>
    <row r="1282" spans="3:12">
      <c r="C1282" s="243"/>
      <c r="E1282" s="82" t="s">
        <v>42</v>
      </c>
      <c r="L1282" s="87"/>
    </row>
    <row r="1283" spans="3:12">
      <c r="C1283" s="243"/>
      <c r="E1283" s="82" t="s">
        <v>42</v>
      </c>
      <c r="L1283" s="87"/>
    </row>
    <row r="1284" spans="3:12">
      <c r="C1284" s="243"/>
      <c r="E1284" s="82" t="s">
        <v>42</v>
      </c>
      <c r="L1284" s="87"/>
    </row>
    <row r="1285" spans="3:12">
      <c r="C1285" s="243"/>
      <c r="E1285" s="82" t="s">
        <v>42</v>
      </c>
      <c r="L1285" s="87"/>
    </row>
    <row r="1286" spans="3:12">
      <c r="C1286" s="243"/>
      <c r="E1286" s="82" t="s">
        <v>42</v>
      </c>
      <c r="L1286" s="87"/>
    </row>
    <row r="1287" spans="3:12">
      <c r="C1287" s="243"/>
      <c r="E1287" s="82" t="s">
        <v>42</v>
      </c>
      <c r="L1287" s="87"/>
    </row>
    <row r="1288" spans="3:12">
      <c r="C1288" s="243"/>
      <c r="E1288" s="82" t="s">
        <v>42</v>
      </c>
      <c r="L1288" s="87"/>
    </row>
    <row r="1289" spans="3:12">
      <c r="C1289" s="243"/>
      <c r="E1289" s="82" t="s">
        <v>42</v>
      </c>
      <c r="L1289" s="87"/>
    </row>
    <row r="1290" spans="3:12">
      <c r="C1290" s="243"/>
      <c r="E1290" s="82" t="s">
        <v>42</v>
      </c>
      <c r="L1290" s="87"/>
    </row>
    <row r="1291" spans="3:12">
      <c r="C1291" s="243"/>
      <c r="E1291" s="82" t="s">
        <v>42</v>
      </c>
      <c r="L1291" s="87"/>
    </row>
    <row r="1292" spans="3:12">
      <c r="C1292" s="243"/>
      <c r="E1292" s="82" t="s">
        <v>42</v>
      </c>
      <c r="L1292" s="87"/>
    </row>
    <row r="1293" spans="3:12">
      <c r="C1293" s="243"/>
      <c r="E1293" s="82" t="s">
        <v>42</v>
      </c>
      <c r="L1293" s="87"/>
    </row>
    <row r="1294" spans="3:12">
      <c r="C1294" s="243"/>
      <c r="E1294" s="82" t="s">
        <v>42</v>
      </c>
      <c r="L1294" s="87"/>
    </row>
    <row r="1295" spans="3:12">
      <c r="C1295" s="243"/>
      <c r="E1295" s="82" t="s">
        <v>42</v>
      </c>
      <c r="L1295" s="87"/>
    </row>
    <row r="1296" spans="3:12">
      <c r="C1296" s="243"/>
      <c r="E1296" s="82" t="s">
        <v>42</v>
      </c>
      <c r="L1296" s="87"/>
    </row>
    <row r="1297" spans="3:12">
      <c r="C1297" s="243"/>
      <c r="E1297" s="82" t="s">
        <v>42</v>
      </c>
      <c r="L1297" s="87"/>
    </row>
    <row r="1298" spans="3:12">
      <c r="C1298" s="243"/>
      <c r="E1298" s="82" t="s">
        <v>42</v>
      </c>
      <c r="L1298" s="87"/>
    </row>
    <row r="1299" spans="3:12">
      <c r="C1299" s="243"/>
      <c r="E1299" s="82" t="s">
        <v>42</v>
      </c>
      <c r="L1299" s="87"/>
    </row>
    <row r="1300" spans="3:12">
      <c r="C1300" s="243"/>
      <c r="E1300" s="82" t="s">
        <v>42</v>
      </c>
      <c r="L1300" s="87"/>
    </row>
    <row r="1301" spans="3:12">
      <c r="C1301" s="243"/>
      <c r="E1301" s="82" t="s">
        <v>42</v>
      </c>
      <c r="L1301" s="87"/>
    </row>
    <row r="1302" spans="3:12">
      <c r="C1302" s="243"/>
      <c r="E1302" s="82" t="s">
        <v>42</v>
      </c>
      <c r="L1302" s="87"/>
    </row>
    <row r="1303" spans="3:12">
      <c r="C1303" s="243"/>
      <c r="E1303" s="82" t="s">
        <v>42</v>
      </c>
      <c r="L1303" s="87"/>
    </row>
    <row r="1304" spans="3:12">
      <c r="C1304" s="243"/>
      <c r="E1304" s="82" t="s">
        <v>42</v>
      </c>
      <c r="L1304" s="87"/>
    </row>
    <row r="1305" spans="3:12">
      <c r="C1305" s="243"/>
      <c r="E1305" s="82" t="s">
        <v>42</v>
      </c>
      <c r="L1305" s="87"/>
    </row>
    <row r="1306" spans="3:12">
      <c r="C1306" s="243"/>
      <c r="E1306" s="82" t="s">
        <v>42</v>
      </c>
      <c r="L1306" s="87"/>
    </row>
    <row r="1307" spans="3:12">
      <c r="C1307" s="243"/>
      <c r="E1307" s="82" t="s">
        <v>42</v>
      </c>
      <c r="L1307" s="87"/>
    </row>
    <row r="1308" spans="3:12">
      <c r="C1308" s="243"/>
      <c r="E1308" s="82" t="s">
        <v>42</v>
      </c>
      <c r="L1308" s="87"/>
    </row>
    <row r="1309" spans="3:12">
      <c r="C1309" s="243"/>
      <c r="E1309" s="82" t="s">
        <v>42</v>
      </c>
      <c r="L1309" s="87"/>
    </row>
    <row r="1310" spans="3:12">
      <c r="C1310" s="243"/>
      <c r="E1310" s="82" t="s">
        <v>42</v>
      </c>
      <c r="L1310" s="87"/>
    </row>
    <row r="1311" spans="3:12">
      <c r="C1311" s="243"/>
      <c r="E1311" s="82" t="s">
        <v>42</v>
      </c>
      <c r="L1311" s="87"/>
    </row>
    <row r="1312" spans="3:12">
      <c r="C1312" s="243"/>
      <c r="E1312" s="82" t="s">
        <v>42</v>
      </c>
      <c r="L1312" s="87"/>
    </row>
    <row r="1313" spans="3:12">
      <c r="C1313" s="243"/>
      <c r="E1313" s="82" t="s">
        <v>42</v>
      </c>
      <c r="L1313" s="87"/>
    </row>
    <row r="1314" spans="3:12">
      <c r="C1314" s="243"/>
      <c r="E1314" s="82" t="s">
        <v>42</v>
      </c>
      <c r="L1314" s="87"/>
    </row>
    <row r="1315" spans="3:12">
      <c r="C1315" s="243"/>
      <c r="E1315" s="82" t="s">
        <v>42</v>
      </c>
      <c r="L1315" s="87"/>
    </row>
    <row r="1316" spans="3:12">
      <c r="C1316" s="243"/>
      <c r="E1316" s="82" t="s">
        <v>42</v>
      </c>
      <c r="L1316" s="87"/>
    </row>
    <row r="1317" spans="3:12">
      <c r="C1317" s="243"/>
      <c r="E1317" s="82" t="s">
        <v>42</v>
      </c>
      <c r="L1317" s="87"/>
    </row>
    <row r="1318" spans="3:12">
      <c r="C1318" s="243"/>
      <c r="E1318" s="82" t="s">
        <v>42</v>
      </c>
      <c r="L1318" s="87"/>
    </row>
    <row r="1319" spans="3:12">
      <c r="C1319" s="243"/>
      <c r="E1319" s="82" t="s">
        <v>42</v>
      </c>
      <c r="L1319" s="87"/>
    </row>
    <row r="1320" spans="3:12">
      <c r="C1320" s="243"/>
      <c r="E1320" s="82" t="s">
        <v>42</v>
      </c>
      <c r="L1320" s="87"/>
    </row>
    <row r="1321" spans="3:12">
      <c r="C1321" s="243"/>
      <c r="E1321" s="82" t="s">
        <v>42</v>
      </c>
      <c r="L1321" s="87"/>
    </row>
    <row r="1322" spans="3:12">
      <c r="C1322" s="243"/>
      <c r="E1322" s="82" t="s">
        <v>42</v>
      </c>
      <c r="L1322" s="87"/>
    </row>
    <row r="1323" spans="3:12">
      <c r="C1323" s="243"/>
      <c r="E1323" s="82" t="s">
        <v>42</v>
      </c>
      <c r="L1323" s="87"/>
    </row>
    <row r="1324" spans="3:12">
      <c r="C1324" s="243"/>
      <c r="E1324" s="82" t="s">
        <v>42</v>
      </c>
      <c r="L1324" s="87"/>
    </row>
    <row r="1325" spans="3:12">
      <c r="C1325" s="243"/>
      <c r="E1325" s="82" t="s">
        <v>42</v>
      </c>
      <c r="L1325" s="87"/>
    </row>
    <row r="1326" spans="3:12">
      <c r="C1326" s="243"/>
      <c r="E1326" s="82" t="s">
        <v>42</v>
      </c>
      <c r="L1326" s="87"/>
    </row>
    <row r="1327" spans="3:12">
      <c r="C1327" s="243"/>
      <c r="E1327" s="82" t="s">
        <v>42</v>
      </c>
      <c r="L1327" s="87"/>
    </row>
    <row r="1328" spans="3:12">
      <c r="C1328" s="243"/>
      <c r="E1328" s="82" t="s">
        <v>42</v>
      </c>
      <c r="L1328" s="87"/>
    </row>
    <row r="1329" spans="3:12">
      <c r="C1329" s="243"/>
      <c r="E1329" s="82" t="s">
        <v>42</v>
      </c>
      <c r="L1329" s="87"/>
    </row>
    <row r="1330" spans="3:12">
      <c r="C1330" s="243"/>
      <c r="E1330" s="82" t="s">
        <v>42</v>
      </c>
      <c r="L1330" s="87"/>
    </row>
    <row r="1331" spans="3:12">
      <c r="C1331" s="243"/>
      <c r="E1331" s="82" t="s">
        <v>42</v>
      </c>
      <c r="L1331" s="87"/>
    </row>
    <row r="1332" spans="3:12">
      <c r="C1332" s="243"/>
      <c r="E1332" s="82" t="s">
        <v>42</v>
      </c>
      <c r="L1332" s="87"/>
    </row>
    <row r="1333" spans="3:12">
      <c r="C1333" s="243"/>
      <c r="E1333" s="82" t="s">
        <v>42</v>
      </c>
      <c r="L1333" s="87"/>
    </row>
    <row r="1334" spans="3:12">
      <c r="C1334" s="243"/>
      <c r="E1334" s="82" t="s">
        <v>42</v>
      </c>
      <c r="L1334" s="87"/>
    </row>
    <row r="1335" spans="3:12">
      <c r="C1335" s="243"/>
      <c r="E1335" s="82" t="s">
        <v>42</v>
      </c>
      <c r="L1335" s="87"/>
    </row>
    <row r="1336" spans="3:12">
      <c r="C1336" s="243"/>
      <c r="E1336" s="82" t="s">
        <v>42</v>
      </c>
      <c r="L1336" s="87"/>
    </row>
    <row r="1337" spans="3:12">
      <c r="C1337" s="243"/>
      <c r="E1337" s="82" t="s">
        <v>42</v>
      </c>
      <c r="L1337" s="87"/>
    </row>
    <row r="1338" spans="3:12">
      <c r="C1338" s="243"/>
      <c r="E1338" s="82" t="s">
        <v>42</v>
      </c>
      <c r="L1338" s="87"/>
    </row>
    <row r="1339" spans="3:12">
      <c r="C1339" s="243"/>
      <c r="E1339" s="82" t="s">
        <v>42</v>
      </c>
      <c r="L1339" s="87"/>
    </row>
    <row r="1340" spans="3:12">
      <c r="C1340" s="243"/>
      <c r="E1340" s="82" t="s">
        <v>42</v>
      </c>
      <c r="L1340" s="87"/>
    </row>
    <row r="1341" spans="3:12">
      <c r="C1341" s="243"/>
      <c r="E1341" s="82" t="s">
        <v>42</v>
      </c>
      <c r="L1341" s="87"/>
    </row>
    <row r="1342" spans="3:12">
      <c r="C1342" s="243"/>
      <c r="E1342" s="82" t="s">
        <v>42</v>
      </c>
      <c r="L1342" s="87"/>
    </row>
    <row r="1343" spans="3:12">
      <c r="C1343" s="243"/>
      <c r="E1343" s="82" t="s">
        <v>42</v>
      </c>
      <c r="L1343" s="87"/>
    </row>
    <row r="1344" spans="3:12">
      <c r="C1344" s="243"/>
      <c r="E1344" s="82" t="s">
        <v>42</v>
      </c>
      <c r="L1344" s="87"/>
    </row>
    <row r="1345" spans="3:12">
      <c r="C1345" s="243"/>
      <c r="E1345" s="82" t="s">
        <v>42</v>
      </c>
      <c r="L1345" s="87"/>
    </row>
    <row r="1346" spans="3:12">
      <c r="C1346" s="243"/>
      <c r="E1346" s="82" t="s">
        <v>42</v>
      </c>
      <c r="L1346" s="87"/>
    </row>
    <row r="1347" spans="3:12">
      <c r="C1347" s="243"/>
      <c r="E1347" s="82" t="s">
        <v>42</v>
      </c>
      <c r="L1347" s="87"/>
    </row>
    <row r="1348" spans="3:12">
      <c r="C1348" s="243"/>
      <c r="E1348" s="82" t="s">
        <v>42</v>
      </c>
      <c r="L1348" s="87"/>
    </row>
    <row r="1349" spans="3:12">
      <c r="C1349" s="243"/>
      <c r="E1349" s="82" t="s">
        <v>42</v>
      </c>
      <c r="L1349" s="87"/>
    </row>
    <row r="1350" spans="3:12">
      <c r="C1350" s="243"/>
      <c r="E1350" s="82" t="s">
        <v>42</v>
      </c>
      <c r="L1350" s="87"/>
    </row>
    <row r="1351" spans="3:12">
      <c r="C1351" s="243"/>
      <c r="E1351" s="82" t="s">
        <v>42</v>
      </c>
      <c r="L1351" s="87"/>
    </row>
    <row r="1352" spans="3:12">
      <c r="C1352" s="243"/>
      <c r="E1352" s="82" t="s">
        <v>42</v>
      </c>
      <c r="L1352" s="87"/>
    </row>
    <row r="1353" spans="3:12">
      <c r="C1353" s="243"/>
      <c r="E1353" s="82" t="s">
        <v>42</v>
      </c>
      <c r="L1353" s="87"/>
    </row>
    <row r="1354" spans="3:12">
      <c r="C1354" s="243"/>
      <c r="E1354" s="82" t="s">
        <v>42</v>
      </c>
      <c r="L1354" s="87"/>
    </row>
    <row r="1355" spans="3:12">
      <c r="C1355" s="243"/>
      <c r="E1355" s="82" t="s">
        <v>42</v>
      </c>
      <c r="L1355" s="87"/>
    </row>
    <row r="1356" spans="3:12">
      <c r="C1356" s="243"/>
      <c r="E1356" s="82" t="s">
        <v>42</v>
      </c>
      <c r="L1356" s="87"/>
    </row>
    <row r="1357" spans="3:12">
      <c r="C1357" s="243"/>
      <c r="E1357" s="82" t="s">
        <v>42</v>
      </c>
      <c r="L1357" s="87"/>
    </row>
    <row r="1358" spans="3:12">
      <c r="C1358" s="243"/>
      <c r="E1358" s="82" t="s">
        <v>42</v>
      </c>
      <c r="L1358" s="87"/>
    </row>
    <row r="1359" spans="3:12">
      <c r="C1359" s="243"/>
      <c r="E1359" s="82" t="s">
        <v>42</v>
      </c>
      <c r="L1359" s="87"/>
    </row>
    <row r="1360" spans="3:12">
      <c r="C1360" s="243"/>
      <c r="E1360" s="82" t="s">
        <v>42</v>
      </c>
      <c r="L1360" s="87"/>
    </row>
    <row r="1361" spans="3:12">
      <c r="C1361" s="243"/>
      <c r="E1361" s="82" t="s">
        <v>42</v>
      </c>
      <c r="L1361" s="87"/>
    </row>
    <row r="1362" spans="3:12">
      <c r="C1362" s="243"/>
      <c r="E1362" s="82" t="s">
        <v>42</v>
      </c>
      <c r="L1362" s="87"/>
    </row>
    <row r="1363" spans="3:12">
      <c r="C1363" s="243"/>
      <c r="E1363" s="82" t="s">
        <v>42</v>
      </c>
      <c r="L1363" s="87"/>
    </row>
    <row r="1364" spans="3:12">
      <c r="C1364" s="243"/>
      <c r="E1364" s="82" t="s">
        <v>42</v>
      </c>
      <c r="L1364" s="87"/>
    </row>
    <row r="1365" spans="3:12">
      <c r="E1365" s="82" t="s">
        <v>42</v>
      </c>
      <c r="L1365" s="87"/>
    </row>
    <row r="1366" spans="3:12">
      <c r="E1366" s="82" t="s">
        <v>42</v>
      </c>
      <c r="L1366" s="87"/>
    </row>
    <row r="1367" spans="3:12">
      <c r="E1367" s="82" t="s">
        <v>42</v>
      </c>
      <c r="L1367" s="87"/>
    </row>
    <row r="1368" spans="3:12">
      <c r="E1368" s="82" t="s">
        <v>42</v>
      </c>
      <c r="L1368" s="87"/>
    </row>
    <row r="1369" spans="3:12">
      <c r="E1369" s="82" t="s">
        <v>42</v>
      </c>
      <c r="L1369" s="87"/>
    </row>
    <row r="1370" spans="3:12">
      <c r="E1370" s="82" t="s">
        <v>42</v>
      </c>
      <c r="L1370" s="87"/>
    </row>
    <row r="1371" spans="3:12">
      <c r="E1371" s="82" t="s">
        <v>42</v>
      </c>
      <c r="L1371" s="87"/>
    </row>
    <row r="1372" spans="3:12">
      <c r="E1372" s="82" t="s">
        <v>42</v>
      </c>
      <c r="L1372" s="87"/>
    </row>
    <row r="1373" spans="3:12">
      <c r="E1373" s="82" t="s">
        <v>42</v>
      </c>
      <c r="L1373" s="87"/>
    </row>
    <row r="1374" spans="3:12">
      <c r="E1374" s="82" t="s">
        <v>42</v>
      </c>
      <c r="L1374" s="87"/>
    </row>
    <row r="1375" spans="3:12">
      <c r="E1375" s="82" t="s">
        <v>42</v>
      </c>
      <c r="L1375" s="87"/>
    </row>
    <row r="1376" spans="3:12">
      <c r="E1376" s="82" t="s">
        <v>42</v>
      </c>
      <c r="L1376" s="87"/>
    </row>
    <row r="1377" spans="5:12">
      <c r="E1377" s="82" t="s">
        <v>42</v>
      </c>
      <c r="L1377" s="87"/>
    </row>
    <row r="1378" spans="5:12">
      <c r="E1378" s="82" t="s">
        <v>42</v>
      </c>
      <c r="L1378" s="87"/>
    </row>
    <row r="1379" spans="5:12">
      <c r="E1379" s="82" t="s">
        <v>42</v>
      </c>
      <c r="L1379" s="87"/>
    </row>
    <row r="1380" spans="5:12">
      <c r="E1380" s="82" t="s">
        <v>42</v>
      </c>
      <c r="L1380" s="87"/>
    </row>
    <row r="1381" spans="5:12">
      <c r="E1381" s="82" t="s">
        <v>42</v>
      </c>
      <c r="L1381" s="87"/>
    </row>
    <row r="1382" spans="5:12">
      <c r="E1382" s="82" t="s">
        <v>42</v>
      </c>
      <c r="L1382" s="87"/>
    </row>
    <row r="1383" spans="5:12">
      <c r="E1383" s="82" t="s">
        <v>42</v>
      </c>
      <c r="L1383" s="87"/>
    </row>
    <row r="1384" spans="5:12">
      <c r="E1384" s="82" t="s">
        <v>42</v>
      </c>
      <c r="L1384" s="87"/>
    </row>
    <row r="1385" spans="5:12">
      <c r="E1385" s="82" t="s">
        <v>42</v>
      </c>
      <c r="L1385" s="87"/>
    </row>
    <row r="1386" spans="5:12">
      <c r="E1386" s="82" t="s">
        <v>42</v>
      </c>
      <c r="L1386" s="87"/>
    </row>
    <row r="1387" spans="5:12">
      <c r="E1387" s="82" t="s">
        <v>42</v>
      </c>
      <c r="L1387" s="87"/>
    </row>
    <row r="1388" spans="5:12">
      <c r="E1388" s="82" t="s">
        <v>42</v>
      </c>
      <c r="L1388" s="87"/>
    </row>
    <row r="1389" spans="5:12">
      <c r="E1389" s="82" t="s">
        <v>42</v>
      </c>
      <c r="L1389" s="87"/>
    </row>
    <row r="1390" spans="5:12">
      <c r="E1390" s="82" t="s">
        <v>42</v>
      </c>
      <c r="L1390" s="87"/>
    </row>
  </sheetData>
  <sheetProtection formatCells="0" formatColumns="0" formatRows="0" insertRows="0" deleteRows="0" selectLockedCells="1" autoFilter="0"/>
  <protectedRanges>
    <protectedRange sqref="A10:D10 F10:K10 B60:H102 A60:A121 K103:K121 A11:K12 J13:K102 A13:I36 A366:K615 A38:H59 I38:I121 A125:K146 A148:K148"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B104:H121 J104:J121" name="Oblast3_3"/>
    <protectedRange sqref="B103:H103 J103" name="Oblast3_4"/>
    <protectedRange sqref="A149:K149" name="Oblast3_2"/>
    <protectedRange sqref="A154:K155 A307:K308 J191 A191:F191 A187:K187 A234:F234 A198:B198 D198:K198 A294:F294 H294 A295:K296 J294 A319:B319 D319:K319 A160:K161 A159:F159 H159 J159 A169:K170 A176:K177 H180 J180 A181:K182 A354:K354 A202:K203 H234 A230:K230 A208:K209 A207:F207 H207 J207 A217:K218 A224:K225 J234 A192:K197 A314:K318 A180:F180 H191 C235:C237 C283:C284 A283:B285 D277:F278 A235:B239 A244:K245 A273:K273 A250:K251 A259:K260 A266:K267 D235:K241 A279:K281 D272:K274 H270:H271 J270:J271 D243:K268 H277:H278 J277:J278 A278:F278 D279:K285 A282:C282 A300:K301 D347:F347 H347 J347 A249:F249 D270:F271" name="Oblast3_2_1"/>
    <protectedRange sqref="A186:K186 H185 A185:F185 A228:F228 A229:K229 J228 H228 J185 J271 A272:K272 H271 A271:F271" name="Oblast3_1_1"/>
    <protectedRange sqref="A37:K37" name="Oblast3_5"/>
    <protectedRange sqref="A123:K124" name="Oblast3_6"/>
    <protectedRange sqref="A122:K122" name="Oblast3_7"/>
    <protectedRange sqref="A147:K147" name="Oblast3_8"/>
  </protectedRanges>
  <autoFilter ref="A10:Z1390"/>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worksheet>
</file>

<file path=xl/worksheets/sheet2.xml><?xml version="1.0" encoding="utf-8"?>
<worksheet xmlns="http://schemas.openxmlformats.org/spreadsheetml/2006/main" xmlns:r="http://schemas.openxmlformats.org/officeDocument/2006/relationships">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c r="A1" s="100" t="s">
        <v>1</v>
      </c>
      <c r="B1" s="101"/>
      <c r="C1" s="102"/>
      <c r="D1" s="101"/>
      <c r="H1" s="104"/>
      <c r="K1" s="107"/>
      <c r="L1" s="108"/>
      <c r="M1" s="109"/>
      <c r="N1" s="110"/>
      <c r="O1" s="111"/>
      <c r="P1" s="112"/>
      <c r="Q1" s="61"/>
      <c r="U1" s="511"/>
      <c r="V1" s="511"/>
      <c r="W1" s="511"/>
      <c r="X1" s="511"/>
      <c r="Y1" s="511"/>
      <c r="Z1" s="511"/>
    </row>
    <row r="2" spans="1:29" ht="25.5" customHeight="1">
      <c r="A2" s="113"/>
      <c r="B2" s="113"/>
      <c r="C2" s="114" t="s">
        <v>43</v>
      </c>
      <c r="D2" s="115"/>
      <c r="E2" s="136"/>
      <c r="F2" s="116"/>
      <c r="G2" s="117"/>
      <c r="H2" s="117"/>
      <c r="I2" s="118"/>
      <c r="J2" s="119"/>
      <c r="K2" s="120"/>
      <c r="L2" s="50"/>
      <c r="M2" s="121"/>
      <c r="N2" s="122"/>
      <c r="O2" s="123"/>
      <c r="P2" s="124"/>
      <c r="Q2" s="62"/>
    </row>
    <row r="3" spans="1:29" ht="27" customHeight="1">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c r="A4" s="125" t="s">
        <v>4</v>
      </c>
      <c r="B4" s="126"/>
      <c r="C4" s="135" t="str">
        <f>'formulář 5 -pol.rozp'!$C$4</f>
        <v>žst. Žatec, železniční svršek a spodek</v>
      </c>
      <c r="D4" s="136" t="s">
        <v>45</v>
      </c>
      <c r="E4" s="137" t="str">
        <f>'formulář 5 -pol.rozp'!$J$4</f>
        <v>SO 01-11-01</v>
      </c>
      <c r="F4" s="137" t="s">
        <v>53</v>
      </c>
      <c r="G4" s="219"/>
      <c r="H4" s="61"/>
      <c r="I4" s="221"/>
      <c r="K4" s="220"/>
      <c r="L4" s="138"/>
      <c r="M4" s="139"/>
      <c r="N4" s="62"/>
      <c r="O4" s="140"/>
      <c r="P4" s="62"/>
      <c r="Q4" s="61"/>
      <c r="U4" s="141"/>
    </row>
    <row r="5" spans="1:29" ht="20.100000000000001" customHeight="1" thickBot="1">
      <c r="A5" s="142" t="s">
        <v>46</v>
      </c>
      <c r="B5" s="143"/>
      <c r="C5" s="19">
        <f ca="1">TODAY()</f>
        <v>42249</v>
      </c>
      <c r="D5" s="136" t="s">
        <v>47</v>
      </c>
      <c r="E5" s="70">
        <f>'formulář 5 -pol.rozp'!$E$4</f>
        <v>0</v>
      </c>
      <c r="H5" s="512"/>
      <c r="I5" s="513"/>
      <c r="J5" s="514"/>
      <c r="K5" s="514"/>
      <c r="L5" s="52"/>
      <c r="M5" s="515"/>
      <c r="N5" s="515"/>
      <c r="O5" s="515"/>
      <c r="Q5" s="61"/>
    </row>
    <row r="6" spans="1:29" ht="14.45" customHeight="1">
      <c r="A6" s="146" t="s">
        <v>11</v>
      </c>
      <c r="B6" s="147"/>
      <c r="C6" s="148"/>
      <c r="D6" s="149"/>
      <c r="E6" s="150"/>
      <c r="F6" s="151"/>
      <c r="G6" s="152"/>
      <c r="H6" s="153"/>
      <c r="I6" s="144"/>
      <c r="J6" s="154"/>
      <c r="K6" s="154"/>
      <c r="L6" s="155"/>
      <c r="M6" s="516"/>
      <c r="N6" s="516"/>
      <c r="O6" s="518"/>
      <c r="P6" s="518"/>
      <c r="Q6" s="61"/>
      <c r="R6" s="62"/>
    </row>
    <row r="7" spans="1:29">
      <c r="A7" s="156" t="s">
        <v>13</v>
      </c>
      <c r="B7" s="157" t="s">
        <v>14</v>
      </c>
      <c r="C7" s="158" t="s">
        <v>22</v>
      </c>
      <c r="D7" s="159" t="s">
        <v>15</v>
      </c>
      <c r="E7" s="160"/>
      <c r="F7" s="161"/>
      <c r="G7" s="145"/>
      <c r="H7" s="145" t="s">
        <v>48</v>
      </c>
      <c r="I7" s="144"/>
      <c r="J7" s="154"/>
      <c r="K7" s="154"/>
      <c r="L7" s="162"/>
      <c r="M7" s="517"/>
      <c r="N7" s="517"/>
      <c r="O7" s="519"/>
      <c r="P7" s="520"/>
      <c r="Q7" s="61"/>
      <c r="R7" s="62"/>
    </row>
    <row r="8" spans="1:29" ht="13.5" customHeight="1">
      <c r="A8" s="163" t="s">
        <v>20</v>
      </c>
      <c r="B8" s="14" t="s">
        <v>21</v>
      </c>
      <c r="C8" s="164" t="s">
        <v>35</v>
      </c>
      <c r="D8" s="165" t="s">
        <v>23</v>
      </c>
      <c r="E8" s="166" t="s">
        <v>24</v>
      </c>
      <c r="F8" s="166" t="s">
        <v>49</v>
      </c>
      <c r="G8" s="166" t="s">
        <v>50</v>
      </c>
      <c r="H8" s="166" t="s">
        <v>51</v>
      </c>
      <c r="I8" s="144" t="s">
        <v>52</v>
      </c>
      <c r="J8" s="167"/>
      <c r="K8" s="145"/>
      <c r="L8" s="162"/>
      <c r="M8" s="517"/>
      <c r="N8" s="517"/>
      <c r="O8" s="519"/>
      <c r="P8" s="520"/>
      <c r="Q8" s="61"/>
      <c r="R8" s="62"/>
    </row>
    <row r="9" spans="1:29">
      <c r="A9" s="168"/>
      <c r="B9" s="85">
        <v>1</v>
      </c>
      <c r="C9" s="169">
        <v>2</v>
      </c>
      <c r="D9" s="85">
        <v>3</v>
      </c>
      <c r="E9" s="170">
        <v>4</v>
      </c>
      <c r="F9" s="170"/>
      <c r="G9" s="170"/>
      <c r="H9" s="171"/>
      <c r="I9" s="172"/>
      <c r="J9" s="173"/>
      <c r="K9" s="173"/>
      <c r="L9" s="174"/>
      <c r="M9" s="175"/>
      <c r="N9" s="175"/>
      <c r="O9" s="176"/>
      <c r="P9" s="177"/>
      <c r="Q9" s="61"/>
      <c r="R9" s="62"/>
    </row>
    <row r="10" spans="1:29">
      <c r="A10" s="178"/>
      <c r="B10" s="179"/>
      <c r="C10" s="180"/>
      <c r="D10" s="181"/>
      <c r="E10" s="182"/>
      <c r="F10" s="183"/>
      <c r="G10" s="174"/>
      <c r="H10" s="184"/>
      <c r="I10" s="185"/>
      <c r="J10" s="183"/>
      <c r="K10" s="183"/>
      <c r="L10" s="57"/>
      <c r="M10" s="183"/>
      <c r="N10" s="32"/>
      <c r="O10" s="186"/>
      <c r="P10" s="186"/>
      <c r="Q10" s="33"/>
      <c r="R10" s="32"/>
      <c r="S10" s="32"/>
    </row>
    <row r="11" spans="1:29" s="71" customFormat="1" ht="15.75">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15149.72</v>
      </c>
      <c r="F17" s="207">
        <f>F15+1</f>
        <v>14</v>
      </c>
      <c r="G17" s="208" t="str">
        <f ca="1">IF(A17="","",IF(A17="S","",IF(A17=0,"","tisk")))</f>
        <v>tisk</v>
      </c>
      <c r="H17" s="193">
        <f ca="1">1000*ROUND(E17,3)-1000*E17</f>
        <v>0</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ht="24">
      <c r="A18" s="196"/>
      <c r="B18" s="196"/>
      <c r="C18" s="197" t="str">
        <f ca="1">IF(ISNUMBER(E17)=TRUE,INDIRECT(ADDRESS($F17,16,4,1,$F$3)),"")</f>
        <v>Odpad ze štěrkového lože. Viz tabulky demontáží kolejí a výhybek + odpad ze strojního čištění    15531,2734*0,5*1,85+1411,3372*0,3*1,85=15149,7200</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1319.1478</v>
      </c>
      <c r="F19" s="207">
        <f>F17+1</f>
        <v>15</v>
      </c>
      <c r="G19" s="208" t="str">
        <f ca="1">IF(A19="","",IF(A19="S","",IF(A19=0,"","tisk")))</f>
        <v>tisk</v>
      </c>
      <c r="H19" s="193">
        <f ca="1">1000*ROUND(E19,3)-1000*E19</f>
        <v>0.19999999995343387</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c r="A20" s="196"/>
      <c r="B20" s="196"/>
      <c r="C20" s="197" t="str">
        <f ca="1">IF(ISNUMBER(E19)=TRUE,INDIRECT(ADDRESS($F19,16,4,1,$F$3)),"")</f>
        <v>Demontáž kolejí na betonových pražcích. 2957,2 m rozdělení "d", hmotnost pražce á 272kg. 2957,2*1,64*0,272=1319,1478</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1.3680000000000001</v>
      </c>
      <c r="F21" s="207">
        <f>F19+1</f>
        <v>16</v>
      </c>
      <c r="G21" s="208" t="str">
        <f ca="1">IF(A21="","",IF(A21="S","",IF(A21=0,"","tisk")))</f>
        <v>tisk</v>
      </c>
      <c r="H21" s="193">
        <f ca="1">1000*ROUND(E21,3)-1000*E21</f>
        <v>0</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36">
      <c r="A22" s="196"/>
      <c r="B22" s="196"/>
      <c r="C22" s="197" t="str">
        <f ca="1">IF(ISNUMBER(E21)=TRUE,INDIRECT(ADDRESS($F21,16,4,1,$F$3)),"")</f>
        <v>(Délka demontované koleje na betonových pražcích + Délka demontované kolejí na dřevěných pražcích )x rozdělení x 2 x hmotnost PE podložky + hmotnost PE podložek z demontovaných výhybek. (2957,2+992,3)*1,64*2*0,00009+0,20214=1,3680</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2.4777</v>
      </c>
      <c r="F23" s="207">
        <f>F21+1</f>
        <v>17</v>
      </c>
      <c r="G23" s="208" t="str">
        <f ca="1">IF(A23="","",IF(A23="S","",IF(A23=0,"","tisk")))</f>
        <v>tisk</v>
      </c>
      <c r="H23" s="193">
        <f ca="1">1000*ROUND(E23,3)-1000*E23</f>
        <v>0.3000000000001819</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36">
      <c r="A24" s="196"/>
      <c r="B24" s="196"/>
      <c r="C24" s="197" t="str">
        <f ca="1">IF(ISNUMBER(E23)=TRUE,INDIRECT(ADDRESS($F23,16,4,1,$F$3)),"")</f>
        <v>(Délka demontované koleje na betonových pražcích + Délka demontované kolejí na dřevěných pražcích )x rozdělení x 2 x hmotnost pryžové podložky + hmotnost PE podložek z demontovaných výhybek. (2957,2+992,3)*1,64*2*0,000163+0,366098=2,4777</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309.23719999999997</v>
      </c>
      <c r="F25" s="207">
        <f>F23+1</f>
        <v>18</v>
      </c>
      <c r="G25" s="208" t="str">
        <f ca="1">IF(A25="","",IF(A25="S","",IF(A25=0,"","tisk")))</f>
        <v>tisk</v>
      </c>
      <c r="H25" s="193">
        <f ca="1">1000*ROUND(E25,3)-1000*E25</f>
        <v>-0.19999999995343387</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c r="A26" s="196"/>
      <c r="B26" s="196"/>
      <c r="C26" s="197" t="str">
        <f ca="1">IF(ISNUMBER(E25)=TRUE,INDIRECT(ADDRESS($F25,16,4,1,$F$3)),"")</f>
        <v>Délka koleje na dřevěných pražcích x rozdělení x hmotnost dřevěného pražce + hmotnost pražců z výhybek 992,3*1,64*0,1+146,5=309,2372</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10.061999999999999</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c r="A28" s="196"/>
      <c r="B28" s="196"/>
      <c r="C28" s="197" t="str">
        <f ca="1">IF(ISNUMBER(E27)=TRUE,INDIRECT(ADDRESS($F27,16,4,1,$F$3)),"")</f>
        <v>18*0,056+2*0,397+8*0,157+103*0,068=10,0620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c r="A29" s="203">
        <f ca="1">INDIRECT(ADDRESS($F29,1,4,1,$F$3))</f>
        <v>9</v>
      </c>
      <c r="B29" s="203">
        <f ca="1">INDIRECT(ADDRESS($F29,2,4,1,$F$3))</f>
        <v>512550</v>
      </c>
      <c r="C29" s="204" t="str">
        <f ca="1">INDIRECT(ADDRESS($F29,3,4,1,$F$3))</f>
        <v>KOLEJOVÉ LOŽE - ZŘÍZENÍ Z KAMENIVA HRUBÉHO DRCENÉHO (ŠTĚRK)</v>
      </c>
      <c r="D29" s="205" t="str">
        <f ca="1">INDIRECT(ADDRESS($F29,4,4,1,$F$3))</f>
        <v>m3</v>
      </c>
      <c r="E29" s="206">
        <f ca="1">INDIRECT(ADDRESS($F29,5,4,1,$F$3))</f>
        <v>2290.2148000000002</v>
      </c>
      <c r="F29" s="207">
        <f>F27+1</f>
        <v>20</v>
      </c>
      <c r="G29" s="208" t="str">
        <f ca="1">IF(A29="","",IF(A29="S","",IF(A29=0,"","tisk")))</f>
        <v>tisk</v>
      </c>
      <c r="H29" s="193">
        <f ca="1">1000*ROUND(E29,3)-1000*E29</f>
        <v>0.19999999972060323</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ht="36">
      <c r="A30" s="196"/>
      <c r="B30" s="196"/>
      <c r="C30" s="197" t="str">
        <f ca="1">IF(ISNUMBER(E29)=TRUE,INDIRECT(ADDRESS($F29,16,4,1,$F$3)),"")</f>
        <v>Kolej na betonových pražcích x profil zapuštěného kolejového lože + kolej na dřevěných pražcích x profil zapuštěného štěrkového lože + objem štěrkového lože ve výhybkách- recyklát  2026*3,537+403*3,0965+1642-7765,6367=2290,2148</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c r="A31" s="203">
        <f ca="1">INDIRECT(ADDRESS($F31,1,4,1,$F$3))</f>
        <v>10</v>
      </c>
      <c r="B31" s="203">
        <f ca="1">INDIRECT(ADDRESS($F31,2,4,1,$F$3))</f>
        <v>514000</v>
      </c>
      <c r="C31" s="204" t="str">
        <f ca="1">INDIRECT(ADDRESS($F31,3,4,1,$F$3))</f>
        <v>KOLEJOVÉ LOŽE - PROČIŠTĚNÍ</v>
      </c>
      <c r="D31" s="205" t="str">
        <f ca="1">INDIRECT(ADDRESS($F31,4,4,1,$F$3))</f>
        <v>m3</v>
      </c>
      <c r="E31" s="206">
        <f ca="1">INDIRECT(ADDRESS($F31,5,4,1,$F$3))</f>
        <v>1411.3371999999999</v>
      </c>
      <c r="F31" s="207">
        <f>F29+1</f>
        <v>21</v>
      </c>
      <c r="G31" s="208" t="str">
        <f ca="1">IF(A31="","",IF(A31="S","",IF(A31=0,"","tisk")))</f>
        <v>tisk</v>
      </c>
      <c r="H31" s="193">
        <f ca="1">1000*ROUND(E31,3)-1000*E31</f>
        <v>-0.19999999995343387</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ht="24">
      <c r="A32" s="196"/>
      <c r="B32" s="196"/>
      <c r="C32" s="197" t="str">
        <f ca="1">IF(ISNUMBER(E31)=TRUE,INDIRECT(ADDRESS($F31,16,4,1,$F$3)),"")</f>
        <v>Kolej číslo 1 výhybka 6 - 14 230,202m, Kolej číslo 2 za výhybka 7 - 18; 304,193m. (230,202+304,193)*2,641=1411,3372</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c r="A33" s="203">
        <f ca="1">INDIRECT(ADDRESS($F33,1,4,1,$F$3))</f>
        <v>11</v>
      </c>
      <c r="B33" s="203">
        <f ca="1">INDIRECT(ADDRESS($F33,2,4,1,$F$3))</f>
        <v>125738</v>
      </c>
      <c r="C33" s="204" t="str">
        <f ca="1">INDIRECT(ADDRESS($F33,3,4,1,$F$3))</f>
        <v>Odkopávky a prokopávky zemníků a skládek, tř. horniny I, Dle ČSN 736133, odvoz do 20 km</v>
      </c>
      <c r="D33" s="205" t="str">
        <f ca="1">INDIRECT(ADDRESS($F33,4,4,1,$F$3))</f>
        <v>M3</v>
      </c>
      <c r="E33" s="206">
        <f ca="1">INDIRECT(ADDRESS($F33,5,4,1,$F$3))</f>
        <v>423.40120000000002</v>
      </c>
      <c r="F33" s="207">
        <f>F31+1</f>
        <v>22</v>
      </c>
      <c r="G33" s="208" t="str">
        <f ca="1">IF(A33="","",IF(A33="S","",IF(A33=0,"","tisk")))</f>
        <v>tisk</v>
      </c>
      <c r="H33" s="193">
        <f ca="1">1000*ROUND(E33,3)-1000*E33</f>
        <v>-0.20000000001164153</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c r="A34" s="196"/>
      <c r="B34" s="196"/>
      <c r="C34" s="197" t="str">
        <f ca="1">IF(ISNUMBER(E33)=TRUE,INDIRECT(ADDRESS($F33,16,4,1,$F$3)),"")</f>
        <v>Naložení a odvoz odpadu ze strojního čištění štěrkového lože 1411,3372*0,3=423,4012</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ht="25.5">
      <c r="A35" s="203">
        <f ca="1">INDIRECT(ADDRESS($F35,1,4,1,$F$3))</f>
        <v>12</v>
      </c>
      <c r="B35" s="203">
        <f ca="1">INDIRECT(ADDRESS($F35,2,4,1,$F$3))</f>
        <v>125739</v>
      </c>
      <c r="C35" s="204" t="str">
        <f ca="1">INDIRECT(ADDRESS($F35,3,4,1,$F$3))</f>
        <v>Odkopávky a prokopávky zemníků a skládek, tř. horniny I, Dle ČSN 736133, příplatek za další 1km</v>
      </c>
      <c r="D35" s="205" t="str">
        <f ca="1">INDIRECT(ADDRESS($F35,4,4,1,$F$3))</f>
        <v>M3</v>
      </c>
      <c r="E35" s="206">
        <f ca="1">INDIRECT(ADDRESS($F35,5,4,1,$F$3))</f>
        <v>4234.0119999999997</v>
      </c>
      <c r="F35" s="207">
        <f>F33+1</f>
        <v>23</v>
      </c>
      <c r="G35" s="208" t="str">
        <f ca="1">IF(A35="","",IF(A35="S","",IF(A35=0,"","tisk")))</f>
        <v>tisk</v>
      </c>
      <c r="H35" s="193">
        <f ca="1">1000*ROUND(E35,3)-1000*E35</f>
        <v>0</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c r="A36" s="196"/>
      <c r="B36" s="196"/>
      <c r="C36" s="197" t="str">
        <f ca="1">IF(ISNUMBER(E35)=TRUE,INDIRECT(ADDRESS($F35,16,4,1,$F$3)),"")</f>
        <v>Celkem 30km. 30 - 20 x m3. 10*423,4012=4234,0120</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c r="A37" s="203">
        <f ca="1">INDIRECT(ADDRESS($F37,1,4,1,$F$3))</f>
        <v>13</v>
      </c>
      <c r="B37" s="203">
        <f ca="1">INDIRECT(ADDRESS($F37,2,4,1,$F$3))</f>
        <v>513550</v>
      </c>
      <c r="C37" s="204" t="str">
        <f ca="1">INDIRECT(ADDRESS($F37,3,4,1,$F$3))</f>
        <v>KOLEJOVÉ LOŽE - DOPLNĚNÍ Z KAMENIVA HRUBÉHO DRCENÉHO (ŠTĚRK)</v>
      </c>
      <c r="D37" s="205" t="str">
        <f ca="1">INDIRECT(ADDRESS($F37,4,4,1,$F$3))</f>
        <v>m3</v>
      </c>
      <c r="E37" s="206">
        <f ca="1">INDIRECT(ADDRESS($F37,5,4,1,$F$3))</f>
        <v>845.92250000000001</v>
      </c>
      <c r="F37" s="207">
        <f>F35+1</f>
        <v>24</v>
      </c>
      <c r="G37" s="208" t="str">
        <f ca="1">IF(A37="","",IF(A37="S","",IF(A37=0,"","tisk")))</f>
        <v>tisk</v>
      </c>
      <c r="H37" s="193">
        <f ca="1">1000*ROUND(E37,3)-1000*E37</f>
        <v>0.5</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ht="48">
      <c r="A38" s="196"/>
      <c r="B38" s="196"/>
      <c r="C38" s="197" t="str">
        <f ca="1">IF(ISNUMBER(E37)=TRUE,INDIRECT(ADDRESS($F37,16,4,1,$F$3)),"")</f>
        <v>Doplnění štěrku po čištění štěrkového lože 30% + doplnění štěrku při propracování koleje po strojním čištění 0,054m3/m + doplnění štěrku do nově zřizovaných výhybek a kolejí a směrových úprav při propracování A  při směrových a výškových úpravách,   1411,3372*0,3+534,395*0,054+(4975,5+1152,14+355,644+678,15)*0,05497=845,9225</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ht="25.5">
      <c r="A39" s="203">
        <f ca="1">INDIRECT(ADDRESS($F39,1,4,1,$F$3))</f>
        <v>14</v>
      </c>
      <c r="B39" s="203">
        <f ca="1">INDIRECT(ADDRESS($F39,2,4,1,$F$3))</f>
        <v>524352</v>
      </c>
      <c r="C39" s="204" t="str">
        <f ca="1">INDIRECT(ADDRESS($F39,3,4,1,$F$3))</f>
        <v>KOLEJ 60 E2 DLOUHÉ PASY, ROZD. "U", BEZSTYKOVÁ, PR. BET. BEZPODKLADNICOVÝ, UP. PRUŽNÉ</v>
      </c>
      <c r="D39" s="205" t="str">
        <f ca="1">INDIRECT(ADDRESS($F39,4,4,1,$F$3))</f>
        <v>M</v>
      </c>
      <c r="E39" s="206">
        <f ca="1">INDIRECT(ADDRESS($F39,5,4,1,$F$3))</f>
        <v>875.01</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c r="A40" s="196"/>
      <c r="B40" s="196"/>
      <c r="C40" s="197" t="str">
        <f ca="1">IF(ISNUMBER(E39)=TRUE,INDIRECT(ADDRESS($F39,16,4,1,$F$3)),"")</f>
        <v>Podle tabulky montáží kolejí     1047,51-146,31=901,2000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ht="25.5">
      <c r="A41" s="203">
        <f ca="1">INDIRECT(ADDRESS($F41,1,4,1,$F$3))</f>
        <v>15</v>
      </c>
      <c r="B41" s="203">
        <f ca="1">INDIRECT(ADDRESS($F41,2,4,1,$F$3))</f>
        <v>527352</v>
      </c>
      <c r="C41" s="204" t="str">
        <f ca="1">INDIRECT(ADDRESS($F41,3,4,1,$F$3))</f>
        <v>KOLEJ 60 E2 DLOUHÉ PASY TEPELNĚ OPRACOVANÉ, ROZD. "U", BEZSTYKOVÁ, PR. BET. BEZPODKLADNICOVÝ, UP. PRUŽNÉ</v>
      </c>
      <c r="D41" s="205" t="str">
        <f ca="1">INDIRECT(ADDRESS($F41,4,4,1,$F$3))</f>
        <v>M</v>
      </c>
      <c r="E41" s="206">
        <f ca="1">INDIRECT(ADDRESS($F41,5,4,1,$F$3))</f>
        <v>172.5</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c r="A42" s="196"/>
      <c r="B42" s="196"/>
      <c r="C42" s="197" t="str">
        <f ca="1">IF(ISNUMBER(E41)=TRUE,INDIRECT(ADDRESS($F41,16,4,1,$F$3)),"")</f>
        <v>Dle tab. montáže kolejí    81,77+64,54=146,3100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ht="25.5">
      <c r="A43" s="203">
        <f ca="1">INDIRECT(ADDRESS($F43,1,4,1,$F$3))</f>
        <v>21</v>
      </c>
      <c r="B43" s="203" t="str">
        <f ca="1">INDIRECT(ADDRESS($F43,2,4,1,$F$3))</f>
        <v>5293R2</v>
      </c>
      <c r="C43" s="204" t="str">
        <f ca="1">INDIRECT(ADDRESS($F43,3,4,1,$F$3))</f>
        <v>KOLEJ 49 E1 DLOUHÉ PASY, ROZD. "U", BEZSTYKOVÁ, PR. DŘ. VÝHYBKOVÝ KRÁTKÝ, UP. PRUŽNÉ</v>
      </c>
      <c r="D43" s="205" t="str">
        <f ca="1">INDIRECT(ADDRESS($F43,4,4,1,$F$3))</f>
        <v>M</v>
      </c>
      <c r="E43" s="206">
        <f ca="1">INDIRECT(ADDRESS($F43,5,4,1,$F$3))</f>
        <v>5.87</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c r="A44" s="196"/>
      <c r="B44" s="196"/>
      <c r="C44" s="197">
        <f ca="1">IF(ISNUMBER(E43)=TRUE,INDIRECT(ADDRESS($F43,16,4,1,$F$3)),"")</f>
        <v>0</v>
      </c>
      <c r="D44" s="198"/>
      <c r="E44" s="199"/>
      <c r="F44" s="200"/>
      <c r="G44" s="201" t="str">
        <f ca="1">IF(C44="","",IF(C44=0,"","tisk"))</f>
        <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ht="25.5">
      <c r="A45" s="203">
        <f ca="1">INDIRECT(ADDRESS($F45,1,4,1,$F$3))</f>
        <v>22</v>
      </c>
      <c r="B45" s="203" t="str">
        <f ca="1">INDIRECT(ADDRESS($F45,2,4,1,$F$3))</f>
        <v>5293R2</v>
      </c>
      <c r="C45" s="204" t="str">
        <f ca="1">INDIRECT(ADDRESS($F45,3,4,1,$F$3))</f>
        <v>KOLEJ 49 E1 DLOUHÉ PASY, ROZD. "U", BEZSTYKOVÁ, PR. DŘ. VÝHYBKOVÝ DLOUHÝ, UP. PRUŽNÉ</v>
      </c>
      <c r="D45" s="205" t="str">
        <f ca="1">INDIRECT(ADDRESS($F45,4,4,1,$F$3))</f>
        <v>M</v>
      </c>
      <c r="E45" s="206">
        <f ca="1">INDIRECT(ADDRESS($F45,5,4,1,$F$3))</f>
        <v>21.6</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c r="A46" s="196"/>
      <c r="B46" s="196"/>
      <c r="C46" s="197" t="str">
        <f ca="1">IF(ISNUMBER(E45)=TRUE,INDIRECT(ADDRESS($F45,16,4,1,$F$3)),"")</f>
        <v>Dle tabulky montáže kolejí 10,80*2=21,6000</v>
      </c>
      <c r="D46" s="198"/>
      <c r="E46" s="199"/>
      <c r="F46" s="200"/>
      <c r="G46" s="201" t="str">
        <f ca="1">IF(C46="","",IF(C46=0,"","tisk"))</f>
        <v>tisk</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ht="25.5">
      <c r="A47" s="203">
        <f ca="1">INDIRECT(ADDRESS($F47,1,4,1,$F$3))</f>
        <v>23</v>
      </c>
      <c r="B47" s="203">
        <f ca="1">INDIRECT(ADDRESS($F47,2,4,1,$F$3))</f>
        <v>524372</v>
      </c>
      <c r="C47" s="204" t="str">
        <f ca="1">INDIRECT(ADDRESS($F47,3,4,1,$F$3))</f>
        <v>KOLEJ 60 E2 DLOUHÉ PASY, ROZD. "U", BEZSTYKOVÁ, PR. BET. VÝHYBKOVÝ KRÁTKÝ, UP. PRUŽNÉ</v>
      </c>
      <c r="D47" s="205" t="str">
        <f ca="1">INDIRECT(ADDRESS($F47,4,4,1,$F$3))</f>
        <v>M</v>
      </c>
      <c r="E47" s="206">
        <f ca="1">INDIRECT(ADDRESS($F47,5,4,1,$F$3))</f>
        <v>52.97</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c r="A48" s="196"/>
      <c r="B48" s="196"/>
      <c r="C48" s="197" t="str">
        <f ca="1">IF(ISNUMBER(E47)=TRUE,INDIRECT(ADDRESS($F47,16,4,1,$F$3)),"")</f>
        <v>Dle tabulky montáže kolejí 52,97=52,9700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ht="25.5">
      <c r="A49" s="203">
        <f ca="1">INDIRECT(ADDRESS($F49,1,4,1,$F$3))</f>
        <v>24</v>
      </c>
      <c r="B49" s="203">
        <f ca="1">INDIRECT(ADDRESS($F49,2,4,1,$F$3))</f>
        <v>524392</v>
      </c>
      <c r="C49" s="204" t="str">
        <f ca="1">INDIRECT(ADDRESS($F49,3,4,1,$F$3))</f>
        <v>KOLEJ 60 E2 DLOUHÉ PASY, ROZD. "U", BEZSTYKOVÁ, PR. BET. VÝHYBKOVÝ DLOUHÝ, UP. PRUŽNÉ</v>
      </c>
      <c r="D49" s="205" t="str">
        <f ca="1">INDIRECT(ADDRESS($F49,4,4,1,$F$3))</f>
        <v>M</v>
      </c>
      <c r="E49" s="206">
        <f ca="1">INDIRECT(ADDRESS($F49,5,4,1,$F$3))</f>
        <v>86.4</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c r="A50" s="196"/>
      <c r="B50" s="196"/>
      <c r="C50" s="197" t="str">
        <f ca="1">IF(ISNUMBER(E49)=TRUE,INDIRECT(ADDRESS($F49,16,4,1,$F$3)),"")</f>
        <v>Dle tabulky montáže kolejí 43,20*2=86,4000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c r="A51" s="203">
        <f ca="1">INDIRECT(ADDRESS($F51,1,4,1,$F$3))</f>
        <v>25</v>
      </c>
      <c r="B51" s="203">
        <f ca="1">INDIRECT(ADDRESS($F51,2,4,1,$F$3))</f>
        <v>533173</v>
      </c>
      <c r="C51" s="204" t="str">
        <f ca="1">INDIRECT(ADDRESS($F51,3,4,1,$F$3))</f>
        <v>J 60 1:9-300, PR. BET., UP. PRUŽNÉ</v>
      </c>
      <c r="D51" s="205" t="str">
        <f ca="1">INDIRECT(ADDRESS($F51,4,4,1,$F$3))</f>
        <v>KUS</v>
      </c>
      <c r="E51" s="206">
        <f ca="1">INDIRECT(ADDRESS($F51,5,4,1,$F$3))</f>
        <v>3</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c r="A52" s="196"/>
      <c r="B52" s="196"/>
      <c r="C52" s="197">
        <f ca="1">IF(ISNUMBER(E51)=TRUE,INDIRECT(ADDRESS($F51,16,4,1,$F$3)),"")</f>
        <v>0</v>
      </c>
      <c r="D52" s="198"/>
      <c r="E52" s="199"/>
      <c r="F52" s="200"/>
      <c r="G52" s="201" t="str">
        <f ca="1">IF(C52="","",IF(C52=0,"","tisk"))</f>
        <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c r="A53" s="203">
        <f ca="1">INDIRECT(ADDRESS($F53,1,4,1,$F$3))</f>
        <v>26</v>
      </c>
      <c r="B53" s="203" t="str">
        <f ca="1">INDIRECT(ADDRESS($F53,2,4,1,$F$3))</f>
        <v>5331C3</v>
      </c>
      <c r="C53" s="204" t="str">
        <f ca="1">INDIRECT(ADDRESS($F53,3,4,1,$F$3))</f>
        <v>J 60 1:12-500, PR. BET., UP. PRUŽNÉ</v>
      </c>
      <c r="D53" s="205" t="str">
        <f ca="1">INDIRECT(ADDRESS($F53,4,4,1,$F$3))</f>
        <v>KUS</v>
      </c>
      <c r="E53" s="206">
        <f ca="1">INDIRECT(ADDRESS($F53,5,4,1,$F$3))</f>
        <v>2</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c r="A54" s="196"/>
      <c r="B54" s="196"/>
      <c r="C54" s="197">
        <f ca="1">IF(ISNUMBER(E53)=TRUE,INDIRECT(ADDRESS($F53,16,4,1,$F$3)),"")</f>
        <v>0</v>
      </c>
      <c r="D54" s="198"/>
      <c r="E54" s="199"/>
      <c r="F54" s="200"/>
      <c r="G54" s="201" t="str">
        <f ca="1">IF(C54="","",IF(C54=0,"","tisk"))</f>
        <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c r="A55" s="203">
        <f ca="1">INDIRECT(ADDRESS($F55,1,4,1,$F$3))</f>
        <v>27</v>
      </c>
      <c r="B55" s="203">
        <f ca="1">INDIRECT(ADDRESS($F55,2,4,1,$F$3))</f>
        <v>5331000</v>
      </c>
      <c r="C55" s="204" t="str">
        <f ca="1">INDIRECT(ADDRESS($F55,3,4,1,$F$3))</f>
        <v>J 60 1:14-760, PR. BET., UP. PRUŽNÉ</v>
      </c>
      <c r="D55" s="205" t="str">
        <f ca="1">INDIRECT(ADDRESS($F55,4,4,1,$F$3))</f>
        <v>KUS</v>
      </c>
      <c r="E55" s="206">
        <f ca="1">INDIRECT(ADDRESS($F55,5,4,1,$F$3))</f>
        <v>1</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c r="A56" s="196"/>
      <c r="B56" s="196"/>
      <c r="C56" s="197">
        <f ca="1">IF(ISNUMBER(E55)=TRUE,INDIRECT(ADDRESS($F55,16,4,1,$F$3)),"")</f>
        <v>0</v>
      </c>
      <c r="D56" s="198"/>
      <c r="E56" s="199"/>
      <c r="F56" s="200"/>
      <c r="G56" s="201" t="str">
        <f ca="1">IF(C56="","",IF(C56=0,"","tisk"))</f>
        <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c r="A57" s="203">
        <f ca="1">INDIRECT(ADDRESS($F57,1,4,1,$F$3))</f>
        <v>28</v>
      </c>
      <c r="B57" s="203">
        <f ca="1">INDIRECT(ADDRESS($F57,2,4,1,$F$3))</f>
        <v>533271</v>
      </c>
      <c r="C57" s="204" t="str">
        <f ca="1">INDIRECT(ADDRESS($F57,3,4,1,$F$3))</f>
        <v>J 49 1:9-300, PR. DŘ., UP. TUHÉ</v>
      </c>
      <c r="D57" s="205" t="str">
        <f ca="1">INDIRECT(ADDRESS($F57,4,4,1,$F$3))</f>
        <v>KUS</v>
      </c>
      <c r="E57" s="206">
        <f ca="1">INDIRECT(ADDRESS($F57,5,4,1,$F$3))</f>
        <v>2</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c r="A58" s="196"/>
      <c r="B58" s="196"/>
      <c r="C58" s="197">
        <f ca="1">IF(ISNUMBER(E57)=TRUE,INDIRECT(ADDRESS($F57,16,4,1,$F$3)),"")</f>
        <v>0</v>
      </c>
      <c r="D58" s="198"/>
      <c r="E58" s="199"/>
      <c r="F58" s="200"/>
      <c r="G58" s="201" t="str">
        <f ca="1">IF(C58="","",IF(C58=0,"","tisk"))</f>
        <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c r="A59" s="203">
        <f ca="1">INDIRECT(ADDRESS($F59,1,4,1,$F$3))</f>
        <v>29</v>
      </c>
      <c r="B59" s="203">
        <f ca="1">INDIRECT(ADDRESS($F59,2,4,1,$F$3))</f>
        <v>533291</v>
      </c>
      <c r="C59" s="204" t="str">
        <f ca="1">INDIRECT(ADDRESS($F59,3,4,1,$F$3))</f>
        <v>J 49 1:11-300, PR. DŘ., UP. TUHÉ</v>
      </c>
      <c r="D59" s="205" t="str">
        <f ca="1">INDIRECT(ADDRESS($F59,4,4,1,$F$3))</f>
        <v>KUS</v>
      </c>
      <c r="E59" s="206">
        <f ca="1">INDIRECT(ADDRESS($F59,5,4,1,$F$3))</f>
        <v>1</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c r="A60" s="196"/>
      <c r="B60" s="196"/>
      <c r="C60" s="197">
        <f ca="1">IF(ISNUMBER(E59)=TRUE,INDIRECT(ADDRESS($F59,16,4,1,$F$3)),"")</f>
        <v>0</v>
      </c>
      <c r="D60" s="198"/>
      <c r="E60" s="199"/>
      <c r="F60" s="200"/>
      <c r="G60" s="201" t="str">
        <f ca="1">IF(C60="","",IF(C60=0,"","tisk"))</f>
        <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c r="A61" s="203">
        <f ca="1">INDIRECT(ADDRESS($F61,1,4,1,$F$3))</f>
        <v>30</v>
      </c>
      <c r="B61" s="203" t="str">
        <f ca="1">INDIRECT(ADDRESS($F61,2,4,1,$F$3))</f>
        <v>5332B1</v>
      </c>
      <c r="C61" s="204" t="str">
        <f ca="1">INDIRECT(ADDRESS($F61,3,4,1,$F$3))</f>
        <v>J 49 1:11-300-KOMB, PR. DŘ., UP. TUHÉ</v>
      </c>
      <c r="D61" s="205" t="str">
        <f ca="1">INDIRECT(ADDRESS($F61,4,4,1,$F$3))</f>
        <v>KUS</v>
      </c>
      <c r="E61" s="206">
        <f ca="1">INDIRECT(ADDRESS($F61,5,4,1,$F$3))</f>
        <v>1</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c r="A62" s="196"/>
      <c r="B62" s="196"/>
      <c r="C62" s="197">
        <f ca="1">IF(ISNUMBER(E61)=TRUE,INDIRECT(ADDRESS($F61,16,4,1,$F$3)),"")</f>
        <v>0</v>
      </c>
      <c r="D62" s="198"/>
      <c r="E62" s="199"/>
      <c r="F62" s="200"/>
      <c r="G62" s="201" t="str">
        <f ca="1">IF(C62="","",IF(C62=0,"","tisk"))</f>
        <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c r="A63" s="203">
        <f ca="1">INDIRECT(ADDRESS($F63,1,4,1,$F$3))</f>
        <v>31</v>
      </c>
      <c r="B63" s="203" t="str">
        <f ca="1">INDIRECT(ADDRESS($F63,2,4,1,$F$3))</f>
        <v>534271A</v>
      </c>
      <c r="C63" s="204" t="str">
        <f ca="1">INDIRECT(ADDRESS($F63,3,4,1,$F$3))</f>
        <v>REGENEROVANÁ J 49 1:9-300, PR. DŘ., UP. TUHÉ</v>
      </c>
      <c r="D63" s="205" t="str">
        <f ca="1">INDIRECT(ADDRESS($F63,4,4,1,$F$3))</f>
        <v>KUS</v>
      </c>
      <c r="E63" s="206">
        <f ca="1">INDIRECT(ADDRESS($F63,5,4,1,$F$3))</f>
        <v>1</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c r="A64" s="196"/>
      <c r="B64" s="196"/>
      <c r="C64" s="197">
        <f ca="1">IF(ISNUMBER(E63)=TRUE,INDIRECT(ADDRESS($F63,16,4,1,$F$3)),"")</f>
        <v>0</v>
      </c>
      <c r="D64" s="198"/>
      <c r="E64" s="199"/>
      <c r="F64" s="200"/>
      <c r="G64" s="201" t="str">
        <f ca="1">IF(C64="","",IF(C64=0,"","tisk"))</f>
        <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c r="A65" s="203">
        <f ca="1">INDIRECT(ADDRESS($F65,1,4,1,$F$3))</f>
        <v>32</v>
      </c>
      <c r="B65" s="203" t="str">
        <f ca="1">INDIRECT(ADDRESS($F65,2,4,1,$F$3))</f>
        <v>5342C1</v>
      </c>
      <c r="C65" s="204" t="str">
        <f ca="1">INDIRECT(ADDRESS($F65,3,4,1,$F$3))</f>
        <v>REGENEROVANÁ J 49 1:12-500, PR. DŘ., UP. TUHÉ</v>
      </c>
      <c r="D65" s="205" t="str">
        <f ca="1">INDIRECT(ADDRESS($F65,4,4,1,$F$3))</f>
        <v>KUS</v>
      </c>
      <c r="E65" s="206">
        <f ca="1">INDIRECT(ADDRESS($F65,5,4,1,$F$3))</f>
        <v>1</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c r="A67" s="203">
        <f ca="1">INDIRECT(ADDRESS($F67,1,4,1,$F$3))</f>
        <v>33</v>
      </c>
      <c r="B67" s="203">
        <f ca="1">INDIRECT(ADDRESS($F67,2,4,1,$F$3))</f>
        <v>539101</v>
      </c>
      <c r="C67" s="204" t="str">
        <f ca="1">INDIRECT(ADDRESS($F67,3,4,1,$F$3))</f>
        <v>ZVLÁŠTNÍ VYBAVENÍ VÝHYBEK, PRAŽCE ŽLABOVÉ, SESTAVA 1 KS</v>
      </c>
      <c r="D67" s="205" t="str">
        <f ca="1">INDIRECT(ADDRESS($F67,4,4,1,$F$3))</f>
        <v>SADA</v>
      </c>
      <c r="E67" s="206">
        <f ca="1">INDIRECT(ADDRESS($F67,5,4,1,$F$3))</f>
        <v>3</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c r="A68" s="196"/>
      <c r="B68" s="196"/>
      <c r="C68" s="197" t="str">
        <f ca="1">IF(ISNUMBER(E67)=TRUE,INDIRECT(ADDRESS($F67,16,4,1,$F$3)),"")</f>
        <v>v.č. 10, 16, 20, 3=3,0000</v>
      </c>
      <c r="D68" s="198"/>
      <c r="E68" s="199"/>
      <c r="F68" s="200"/>
      <c r="G68" s="201" t="str">
        <f ca="1">IF(C68="","",IF(C68=0,"","tisk"))</f>
        <v>tisk</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c r="A69" s="203">
        <f ca="1">INDIRECT(ADDRESS($F69,1,4,1,$F$3))</f>
        <v>34</v>
      </c>
      <c r="B69" s="203">
        <f ca="1">INDIRECT(ADDRESS($F69,2,4,1,$F$3))</f>
        <v>539102</v>
      </c>
      <c r="C69" s="204" t="str">
        <f ca="1">INDIRECT(ADDRESS($F69,3,4,1,$F$3))</f>
        <v>ZVLÁŠTNÍ VYBAVENÍ VÝHYBEK, PRAŽCE ŽLABOVÉ, SESTAVA 2 KS</v>
      </c>
      <c r="D69" s="205" t="str">
        <f ca="1">INDIRECT(ADDRESS($F69,4,4,1,$F$3))</f>
        <v>SADA</v>
      </c>
      <c r="E69" s="206">
        <f ca="1">INDIRECT(ADDRESS($F69,5,4,1,$F$3))</f>
        <v>5</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c r="A70" s="196"/>
      <c r="B70" s="196"/>
      <c r="C70" s="197" t="str">
        <f ca="1">IF(ISNUMBER(E69)=TRUE,INDIRECT(ADDRESS($F69,16,4,1,$F$3)),"")</f>
        <v>v.č. 18, 19, 21,28 101 5=5,0000</v>
      </c>
      <c r="D70" s="198"/>
      <c r="E70" s="199"/>
      <c r="F70" s="200"/>
      <c r="G70" s="201" t="str">
        <f ca="1">IF(C70="","",IF(C70=0,"","tisk"))</f>
        <v>tisk</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c r="A71" s="203">
        <f ca="1">INDIRECT(ADDRESS($F71,1,4,1,$F$3))</f>
        <v>35</v>
      </c>
      <c r="B71" s="203">
        <f ca="1">INDIRECT(ADDRESS($F71,2,4,1,$F$3))</f>
        <v>539103</v>
      </c>
      <c r="C71" s="204" t="str">
        <f ca="1">INDIRECT(ADDRESS($F71,3,4,1,$F$3))</f>
        <v>ZVLÁŠTNÍ VYBAVENÍ VÝHYBEK, PRAŽCE ŽLABOVÉ, SESTAVA 3 KS</v>
      </c>
      <c r="D71" s="205" t="str">
        <f ca="1">INDIRECT(ADDRESS($F71,4,4,1,$F$3))</f>
        <v>SADA</v>
      </c>
      <c r="E71" s="206">
        <f ca="1">INDIRECT(ADDRESS($F71,5,4,1,$F$3))</f>
        <v>1</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c r="A72" s="196"/>
      <c r="B72" s="196"/>
      <c r="C72" s="197" t="str">
        <f ca="1">IF(ISNUMBER(E71)=TRUE,INDIRECT(ADDRESS($F71,16,4,1,$F$3)),"")</f>
        <v>V.Č.26 1=1,0000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ht="25.5">
      <c r="A73" s="203">
        <f ca="1">INDIRECT(ADDRESS($F73,1,4,1,$F$3))</f>
        <v>36</v>
      </c>
      <c r="B73" s="203">
        <f ca="1">INDIRECT(ADDRESS($F73,2,4,1,$F$3))</f>
        <v>539407</v>
      </c>
      <c r="C73" s="204" t="str">
        <f ca="1">INDIRECT(ADDRESS($F73,3,4,1,$F$3))</f>
        <v>ZVLÁŠTNÍ VYBAVENÍ VÝHYBEK, VÁLEČKOVÉ STOLIČKY NADZVEDÁVACÍ (BEZ ROZLIŠENÍ PROFILU KOLEJNIC) PRO TVAR 1:9-300</v>
      </c>
      <c r="D73" s="205" t="str">
        <f ca="1">INDIRECT(ADDRESS($F73,4,4,1,$F$3))</f>
        <v>SADA</v>
      </c>
      <c r="E73" s="206">
        <f ca="1">INDIRECT(ADDRESS($F73,5,4,1,$F$3))</f>
        <v>12</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c r="A74" s="196"/>
      <c r="B74" s="196"/>
      <c r="C74" s="197">
        <f ca="1">IF(ISNUMBER(E73)=TRUE,INDIRECT(ADDRESS($F73,16,4,1,$F$3)),"")</f>
        <v>0</v>
      </c>
      <c r="D74" s="198"/>
      <c r="E74" s="199"/>
      <c r="F74" s="200"/>
      <c r="G74" s="201" t="str">
        <f ca="1">IF(C74="","",IF(C74=0,"","tisk"))</f>
        <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ht="25.5">
      <c r="A75" s="203">
        <f ca="1">INDIRECT(ADDRESS($F75,1,4,1,$F$3))</f>
        <v>37</v>
      </c>
      <c r="B75" s="203">
        <f ca="1">INDIRECT(ADDRESS($F75,2,4,1,$F$3))</f>
        <v>539409</v>
      </c>
      <c r="C75" s="204" t="str">
        <f ca="1">INDIRECT(ADDRESS($F75,3,4,1,$F$3))</f>
        <v>ZVLÁŠTNÍ VYBAVENÍ VÝHYBEK, VÁLEČKOVÉ STOLIČKY NADZVEDÁVACÍ (BEZ ROZLIŠENÍ PROFILU KOLEJNIC) PRO TVAR 1:11-300</v>
      </c>
      <c r="D75" s="205" t="str">
        <f ca="1">INDIRECT(ADDRESS($F75,4,4,1,$F$3))</f>
        <v>SADA</v>
      </c>
      <c r="E75" s="206">
        <f ca="1">INDIRECT(ADDRESS($F75,5,4,1,$F$3))</f>
        <v>2</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c r="A77" s="203">
        <f ca="1">INDIRECT(ADDRESS($F77,1,4,1,$F$3))</f>
        <v>38</v>
      </c>
      <c r="B77" s="203" t="str">
        <f ca="1">INDIRECT(ADDRESS($F77,2,4,1,$F$3))</f>
        <v>53940C</v>
      </c>
      <c r="C77" s="204" t="str">
        <f ca="1">INDIRECT(ADDRESS($F77,3,4,1,$F$3))</f>
        <v>ZVLÁŠTNÍ VYBAVENÍ VÝHYBEK, VÁLEČKOVÉ STOLIČKY NADZVEDÁVACÍ (BEZ ROZLIŠENÍ PROFILU KOLEJNIC) PRO TVAR 1:12-500</v>
      </c>
      <c r="D77" s="205" t="str">
        <f ca="1">INDIRECT(ADDRESS($F77,4,4,1,$F$3))</f>
        <v>SADA</v>
      </c>
      <c r="E77" s="206">
        <f ca="1">INDIRECT(ADDRESS($F77,5,4,1,$F$3))</f>
        <v>3</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c r="A78" s="196"/>
      <c r="B78" s="196"/>
      <c r="C78" s="197">
        <f ca="1">IF(ISNUMBER(E77)=TRUE,INDIRECT(ADDRESS($F77,16,4,1,$F$3)),"")</f>
        <v>0</v>
      </c>
      <c r="D78" s="198"/>
      <c r="E78" s="199"/>
      <c r="F78" s="200"/>
      <c r="G78" s="201" t="str">
        <f ca="1">IF(C78="","",IF(C78=0,"","tisk"))</f>
        <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c r="A79" s="203">
        <f ca="1">INDIRECT(ADDRESS($F79,1,4,1,$F$3))</f>
        <v>39</v>
      </c>
      <c r="B79" s="203">
        <f ca="1">INDIRECT(ADDRESS($F79,2,4,1,$F$3))</f>
        <v>53940</v>
      </c>
      <c r="C79" s="204" t="str">
        <f ca="1">INDIRECT(ADDRESS($F79,3,4,1,$F$3))</f>
        <v>ZVLÁŠTNÍ VYBAVENÍ VÝHYBEK, VÁLEČKOVÉ STOLIČKY NADZVEDÁVACÍ (BEZ ROZLIŠENÍ PROFILU KOLEJNIC) PRO TVAR 1:14-760</v>
      </c>
      <c r="D79" s="205" t="str">
        <f ca="1">INDIRECT(ADDRESS($F79,4,4,1,$F$3))</f>
        <v>SADA</v>
      </c>
      <c r="E79" s="206">
        <f ca="1">INDIRECT(ADDRESS($F79,5,4,1,$F$3))</f>
        <v>1</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c r="A80" s="196"/>
      <c r="B80" s="196"/>
      <c r="C80" s="197">
        <f ca="1">IF(ISNUMBER(E79)=TRUE,INDIRECT(ADDRESS($F79,16,4,1,$F$3)),"")</f>
        <v>0</v>
      </c>
      <c r="D80" s="198"/>
      <c r="E80" s="199"/>
      <c r="F80" s="200"/>
      <c r="G80" s="201" t="str">
        <f ca="1">IF(C80="","",IF(C80=0,"","tisk"))</f>
        <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c r="A81" s="203">
        <f ca="1">INDIRECT(ADDRESS($F81,1,4,1,$F$3))</f>
        <v>41</v>
      </c>
      <c r="B81" s="203">
        <f ca="1">INDIRECT(ADDRESS($F81,2,4,1,$F$3))</f>
        <v>539610</v>
      </c>
      <c r="C81" s="204" t="str">
        <f ca="1">INDIRECT(ADDRESS($F81,3,4,1,$F$3))</f>
        <v>ZVLÁŠTNÍ VYBAVENÍ VÝHYBEK, PŘECHODOVÁ KOLEJNICE 60 E2/49 E1</v>
      </c>
      <c r="D81" s="205" t="str">
        <f ca="1">INDIRECT(ADDRESS($F81,4,4,1,$F$3))</f>
        <v>KUS</v>
      </c>
      <c r="E81" s="206">
        <f ca="1">INDIRECT(ADDRESS($F81,5,4,1,$F$3))</f>
        <v>12</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c r="A82" s="196"/>
      <c r="B82" s="196"/>
      <c r="C82" s="197">
        <f ca="1">IF(ISNUMBER(E81)=TRUE,INDIRECT(ADDRESS($F81,16,4,1,$F$3)),"")</f>
        <v>0</v>
      </c>
      <c r="D82" s="198"/>
      <c r="E82" s="199"/>
      <c r="F82" s="200"/>
      <c r="G82" s="201" t="str">
        <f ca="1">IF(C82="","",IF(C82=0,"","tisk"))</f>
        <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c r="A83" s="203">
        <f ca="1">INDIRECT(ADDRESS($F83,1,4,1,$F$3))</f>
        <v>42</v>
      </c>
      <c r="B83" s="203">
        <f ca="1">INDIRECT(ADDRESS($F83,2,4,1,$F$3))</f>
        <v>539630</v>
      </c>
      <c r="C83" s="204" t="str">
        <f ca="1">INDIRECT(ADDRESS($F83,3,4,1,$F$3))</f>
        <v>ZVLÁŠTNÍ VYBAVENÍ VÝHYBEK, PŘECHODOVÁ KOLEJNICE 49 E1/R 65</v>
      </c>
      <c r="D83" s="205" t="str">
        <f ca="1">INDIRECT(ADDRESS($F83,4,4,1,$F$3))</f>
        <v>KUS</v>
      </c>
      <c r="E83" s="206">
        <f ca="1">INDIRECT(ADDRESS($F83,5,4,1,$F$3))</f>
        <v>18</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c r="A84" s="196"/>
      <c r="B84" s="196"/>
      <c r="C84" s="197">
        <f ca="1">IF(ISNUMBER(E83)=TRUE,INDIRECT(ADDRESS($F83,16,4,1,$F$3)),"")</f>
        <v>0</v>
      </c>
      <c r="D84" s="198"/>
      <c r="E84" s="199"/>
      <c r="F84" s="200"/>
      <c r="G84" s="201" t="str">
        <f ca="1">IF(C84="","",IF(C84=0,"","tisk"))</f>
        <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c r="A85" s="203">
        <f ca="1">INDIRECT(ADDRESS($F85,1,4,1,$F$3))</f>
        <v>43</v>
      </c>
      <c r="B85" s="203">
        <f ca="1">INDIRECT(ADDRESS($F85,2,4,1,$F$3))</f>
        <v>539620</v>
      </c>
      <c r="C85" s="204" t="str">
        <f ca="1">INDIRECT(ADDRESS($F85,3,4,1,$F$3))</f>
        <v>ZVLÁŠTNÍ VYBAVENÍ VÝHYBEK, PŘECHODOVÁ KOLEJNICE 60 E2/R 65</v>
      </c>
      <c r="D85" s="205" t="str">
        <f ca="1">INDIRECT(ADDRESS($F85,4,4,1,$F$3))</f>
        <v>KUS</v>
      </c>
      <c r="E85" s="206">
        <f ca="1">INDIRECT(ADDRESS($F85,5,4,1,$F$3))</f>
        <v>2</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c r="A86" s="196"/>
      <c r="B86" s="196"/>
      <c r="C86" s="197">
        <f ca="1">IF(ISNUMBER(E85)=TRUE,INDIRECT(ADDRESS($F85,16,4,1,$F$3)),"")</f>
        <v>0</v>
      </c>
      <c r="D86" s="198"/>
      <c r="E86" s="199"/>
      <c r="F86" s="200"/>
      <c r="G86" s="201" t="str">
        <f ca="1">IF(C86="","",IF(C86=0,"","tisk"))</f>
        <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ht="25.5">
      <c r="A87" s="203">
        <f ca="1">INDIRECT(ADDRESS($F87,1,4,1,$F$3))</f>
        <v>44</v>
      </c>
      <c r="B87" s="203">
        <f ca="1">INDIRECT(ADDRESS($F87,2,4,1,$F$3))</f>
        <v>539710</v>
      </c>
      <c r="C87" s="204" t="str">
        <f ca="1">INDIRECT(ADDRESS($F87,3,4,1,$F$3))</f>
        <v>ZVLÁŠTNÍ VYBAVENÍ VÝHYBEK, PŘÍPLATEK ZA KONSTRUKCI A VÝROBU OBLOUKOVÉ VÝHYBKY</v>
      </c>
      <c r="D87" s="205" t="str">
        <f ca="1">INDIRECT(ADDRESS($F87,4,4,1,$F$3))</f>
        <v>KUS</v>
      </c>
      <c r="E87" s="206">
        <f ca="1">INDIRECT(ADDRESS($F87,5,4,1,$F$3))</f>
        <v>4</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c r="A88" s="196"/>
      <c r="B88" s="196"/>
      <c r="C88" s="197">
        <f ca="1">IF(ISNUMBER(E87)=TRUE,INDIRECT(ADDRESS($F87,16,4,1,$F$3)),"")</f>
        <v>0</v>
      </c>
      <c r="D88" s="198"/>
      <c r="E88" s="199"/>
      <c r="F88" s="200"/>
      <c r="G88" s="201" t="str">
        <f ca="1">IF(C88="","",IF(C88=0,"","tisk"))</f>
        <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c r="A89" s="203">
        <f ca="1">INDIRECT(ADDRESS($F89,1,4,1,$F$3))</f>
        <v>45</v>
      </c>
      <c r="B89" s="203">
        <f ca="1">INDIRECT(ADDRESS($F89,2,4,1,$F$3))</f>
        <v>539511</v>
      </c>
      <c r="C89" s="204" t="str">
        <f ca="1">INDIRECT(ADDRESS($F89,3,4,1,$F$3))</f>
        <v>ZVLÁŠTNÍ VYBAVENÍ VÝHYBEK, VÁLEČKOVÁ STOLIČKA DOTLAČOVACÍ</v>
      </c>
      <c r="D89" s="205" t="str">
        <f ca="1">INDIRECT(ADDRESS($F89,4,4,1,$F$3))</f>
        <v>KUS</v>
      </c>
      <c r="E89" s="206">
        <f ca="1">INDIRECT(ADDRESS($F89,5,4,1,$F$3))</f>
        <v>4</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c r="A90" s="196"/>
      <c r="B90" s="196"/>
      <c r="C90" s="197">
        <f ca="1">IF(ISNUMBER(E89)=TRUE,INDIRECT(ADDRESS($F89,16,4,1,$F$3)),"")</f>
        <v>0</v>
      </c>
      <c r="D90" s="198"/>
      <c r="E90" s="199"/>
      <c r="F90" s="200"/>
      <c r="G90" s="201" t="str">
        <f ca="1">IF(C90="","",IF(C90=0,"","tisk"))</f>
        <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ht="25.5">
      <c r="A91" s="203">
        <f ca="1">INDIRECT(ADDRESS($F91,1,4,1,$F$3))</f>
        <v>50</v>
      </c>
      <c r="B91" s="203">
        <f ca="1">INDIRECT(ADDRESS($F91,2,4,1,$F$3))</f>
        <v>539317</v>
      </c>
      <c r="C91" s="204" t="str">
        <f ca="1">INDIRECT(ADDRESS($F91,3,4,1,$F$3))</f>
        <v>ZVLÁŠTNÍ VYBAVENÍ VÝHYBEK, TEPELNĚ OPRACOVANÝ JAZYK S OPORNICÍ 60 E2 PRO TVAR 1:9-300</v>
      </c>
      <c r="D91" s="205" t="str">
        <f ca="1">INDIRECT(ADDRESS($F91,4,4,1,$F$3))</f>
        <v>SADA</v>
      </c>
      <c r="E91" s="206">
        <f ca="1">INDIRECT(ADDRESS($F91,5,4,1,$F$3))</f>
        <v>6</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c r="A92" s="196"/>
      <c r="B92" s="196"/>
      <c r="C92" s="197">
        <f ca="1">IF(ISNUMBER(E91)=TRUE,INDIRECT(ADDRESS($F91,16,4,1,$F$3)),"")</f>
        <v>0</v>
      </c>
      <c r="D92" s="198"/>
      <c r="E92" s="199"/>
      <c r="F92" s="200"/>
      <c r="G92" s="201" t="str">
        <f ca="1">IF(C92="","",IF(C92=0,"","tisk"))</f>
        <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ht="25.5">
      <c r="A93" s="203">
        <f ca="1">INDIRECT(ADDRESS($F93,1,4,1,$F$3))</f>
        <v>51</v>
      </c>
      <c r="B93" s="203" t="str">
        <f ca="1">INDIRECT(ADDRESS($F93,2,4,1,$F$3))</f>
        <v>53931C</v>
      </c>
      <c r="C93" s="204" t="str">
        <f ca="1">INDIRECT(ADDRESS($F93,3,4,1,$F$3))</f>
        <v>ZVLÁŠTNÍ VYBAVENÍ VÝHYBEK, TEPELNĚ OPRACOVANÝ JAZYK S OPORNICÍ 60 E2 PRO TVAR 1:12-500</v>
      </c>
      <c r="D93" s="205" t="str">
        <f ca="1">INDIRECT(ADDRESS($F93,4,4,1,$F$3))</f>
        <v>SADA</v>
      </c>
      <c r="E93" s="206">
        <f ca="1">INDIRECT(ADDRESS($F93,5,4,1,$F$3))</f>
        <v>4</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c r="A94" s="196"/>
      <c r="B94" s="196"/>
      <c r="C94" s="197">
        <f ca="1">IF(ISNUMBER(E93)=TRUE,INDIRECT(ADDRESS($F93,16,4,1,$F$3)),"")</f>
        <v>0</v>
      </c>
      <c r="D94" s="198"/>
      <c r="E94" s="199"/>
      <c r="F94" s="200"/>
      <c r="G94" s="201" t="str">
        <f ca="1">IF(C94="","",IF(C94=0,"","tisk"))</f>
        <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ht="25.5">
      <c r="A95" s="203">
        <f ca="1">INDIRECT(ADDRESS($F95,1,4,1,$F$3))</f>
        <v>52</v>
      </c>
      <c r="B95" s="203">
        <f ca="1">INDIRECT(ADDRESS($F95,2,4,1,$F$3))</f>
        <v>53931</v>
      </c>
      <c r="C95" s="204" t="str">
        <f ca="1">INDIRECT(ADDRESS($F95,3,4,1,$F$3))</f>
        <v>ZVLÁŠTNÍ VYBAVENÍ VÝHYBEK, TEPELNĚ OPRACOVANÝ JAZYK S OPORNICÍ 60 E2 PRO TVAR 1:14-760</v>
      </c>
      <c r="D95" s="205" t="str">
        <f ca="1">INDIRECT(ADDRESS($F95,4,4,1,$F$3))</f>
        <v>SADA</v>
      </c>
      <c r="E95" s="206">
        <f ca="1">INDIRECT(ADDRESS($F95,5,4,1,$F$3))</f>
        <v>2</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c r="A96" s="196"/>
      <c r="B96" s="196"/>
      <c r="C96" s="197">
        <f ca="1">IF(ISNUMBER(E95)=TRUE,INDIRECT(ADDRESS($F95,16,4,1,$F$3)),"")</f>
        <v>0</v>
      </c>
      <c r="D96" s="198"/>
      <c r="E96" s="199"/>
      <c r="F96" s="200"/>
      <c r="G96" s="201" t="str">
        <f ca="1">IF(C96="","",IF(C96=0,"","tisk"))</f>
        <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ht="25.5">
      <c r="A97" s="203">
        <f ca="1">INDIRECT(ADDRESS($F97,1,4,1,$F$3))</f>
        <v>53</v>
      </c>
      <c r="B97" s="203">
        <f ca="1">INDIRECT(ADDRESS($F97,2,4,1,$F$3))</f>
        <v>539327</v>
      </c>
      <c r="C97" s="204" t="str">
        <f ca="1">INDIRECT(ADDRESS($F97,3,4,1,$F$3))</f>
        <v>ZVLÁŠTNÍ VYBAVENÍ VÝHYBEK, TEPELNĚ OPRACOVANÝ JAZYK S OPORNICÍ 49 E1 PRO TVAR 1:9-300</v>
      </c>
      <c r="D97" s="205" t="str">
        <f ca="1">INDIRECT(ADDRESS($F97,4,4,1,$F$3))</f>
        <v>SADA</v>
      </c>
      <c r="E97" s="206">
        <f ca="1">INDIRECT(ADDRESS($F97,5,4,1,$F$3))</f>
        <v>4</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c r="A98" s="196"/>
      <c r="B98" s="196"/>
      <c r="C98" s="197">
        <f ca="1">IF(ISNUMBER(E97)=TRUE,INDIRECT(ADDRESS($F97,16,4,1,$F$3)),"")</f>
        <v>0</v>
      </c>
      <c r="D98" s="198"/>
      <c r="E98" s="199"/>
      <c r="F98" s="200"/>
      <c r="G98" s="201" t="str">
        <f ca="1">IF(C98="","",IF(C98=0,"","tisk"))</f>
        <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ht="25.5">
      <c r="A99" s="203">
        <f ca="1">INDIRECT(ADDRESS($F99,1,4,1,$F$3))</f>
        <v>54</v>
      </c>
      <c r="B99" s="203">
        <f ca="1">INDIRECT(ADDRESS($F99,2,4,1,$F$3))</f>
        <v>539329</v>
      </c>
      <c r="C99" s="204" t="str">
        <f ca="1">INDIRECT(ADDRESS($F99,3,4,1,$F$3))</f>
        <v>ZVLÁŠTNÍ VYBAVENÍ VÝHYBEK, TEPELNĚ OPRACOVANÝ JAZYK S OPORNICÍ 49 E1 PRO TVAR 1:11-300</v>
      </c>
      <c r="D99" s="205" t="str">
        <f ca="1">INDIRECT(ADDRESS($F99,4,4,1,$F$3))</f>
        <v>SADA</v>
      </c>
      <c r="E99" s="206">
        <f ca="1">INDIRECT(ADDRESS($F99,5,4,1,$F$3))</f>
        <v>2</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c r="A101" s="203">
        <f ca="1">INDIRECT(ADDRESS($F101,1,4,1,$F$3))</f>
        <v>55</v>
      </c>
      <c r="B101" s="203">
        <f ca="1">INDIRECT(ADDRESS($F101,2,4,1,$F$3))</f>
        <v>539540</v>
      </c>
      <c r="C101" s="204" t="str">
        <f ca="1">INDIRECT(ADDRESS($F101,3,4,1,$F$3))</f>
        <v>ZVLÁŠTNÍ VYBAVENÍ VÝHYBEK, ČELISŤOVÝ ZÁVĚR</v>
      </c>
      <c r="D101" s="205" t="str">
        <f ca="1">INDIRECT(ADDRESS($F101,4,4,1,$F$3))</f>
        <v>KUS</v>
      </c>
      <c r="E101" s="206">
        <f ca="1">INDIRECT(ADDRESS($F101,5,4,1,$F$3))</f>
        <v>7</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c r="A102" s="196"/>
      <c r="B102" s="196"/>
      <c r="C102" s="197">
        <f ca="1">IF(ISNUMBER(E101)=TRUE,INDIRECT(ADDRESS($F101,16,4,1,$F$3)),"")</f>
        <v>0</v>
      </c>
      <c r="D102" s="198"/>
      <c r="E102" s="199"/>
      <c r="F102" s="200"/>
      <c r="G102" s="201" t="str">
        <f ca="1">IF(C102="","",IF(C102=0,"","tisk"))</f>
        <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c r="A103" s="203">
        <f ca="1">INDIRECT(ADDRESS($F103,1,4,1,$F$3))</f>
        <v>56</v>
      </c>
      <c r="B103" s="203" t="str">
        <f ca="1">INDIRECT(ADDRESS($F103,2,4,1,$F$3))</f>
        <v>75C871</v>
      </c>
      <c r="C103" s="204" t="str">
        <f ca="1">INDIRECT(ADDRESS($F103,3,4,1,$F$3))</f>
        <v>Kolejová propojka výhybková - dodávka</v>
      </c>
      <c r="D103" s="205" t="str">
        <f ca="1">INDIRECT(ADDRESS($F103,4,4,1,$F$3))</f>
        <v>KUS</v>
      </c>
      <c r="E103" s="206">
        <f ca="1">INDIRECT(ADDRESS($F103,5,4,1,$F$3))</f>
        <v>72</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c r="A104" s="196"/>
      <c r="B104" s="196"/>
      <c r="C104" s="197" t="str">
        <f ca="1">IF(ISNUMBER(E103)=TRUE,INDIRECT(ADDRESS($F103,16,4,1,$F$3)),"")</f>
        <v>kolíkové propojky jazykové a srdcovkové 36+36=72,0000</v>
      </c>
      <c r="D104" s="198"/>
      <c r="E104" s="199"/>
      <c r="F104" s="200"/>
      <c r="G104" s="201" t="str">
        <f ca="1">IF(C104="","",IF(C104=0,"","tisk"))</f>
        <v>tisk</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c r="A105" s="203">
        <f ca="1">INDIRECT(ADDRESS($F105,1,4,1,$F$3))</f>
        <v>57</v>
      </c>
      <c r="B105" s="203" t="str">
        <f ca="1">INDIRECT(ADDRESS($F105,2,4,1,$F$3))</f>
        <v>75C872</v>
      </c>
      <c r="C105" s="204" t="str">
        <f ca="1">INDIRECT(ADDRESS($F105,3,4,1,$F$3))</f>
        <v>Kolejová propojka výhybková - montáž</v>
      </c>
      <c r="D105" s="205" t="str">
        <f ca="1">INDIRECT(ADDRESS($F105,4,4,1,$F$3))</f>
        <v>KUS</v>
      </c>
      <c r="E105" s="206">
        <f ca="1">INDIRECT(ADDRESS($F105,5,4,1,$F$3))</f>
        <v>72</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c r="A106" s="196"/>
      <c r="B106" s="196"/>
      <c r="C106" s="197" t="str">
        <f ca="1">IF(ISNUMBER(E105)=TRUE,INDIRECT(ADDRESS($F105,16,4,1,$F$3)),"")</f>
        <v>Kolejová propojka výhybková</v>
      </c>
      <c r="D106" s="198"/>
      <c r="E106" s="199"/>
      <c r="F106" s="200"/>
      <c r="G106" s="201" t="str">
        <f ca="1">IF(C106="","",IF(C106=0,"","tisk"))</f>
        <v>tisk</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c r="A107" s="203">
        <f ca="1">INDIRECT(ADDRESS($F107,1,4,1,$F$3))</f>
        <v>58</v>
      </c>
      <c r="B107" s="203" t="str">
        <f ca="1">INDIRECT(ADDRESS($F107,2,4,1,$F$3))</f>
        <v>549R11</v>
      </c>
      <c r="C107" s="204" t="str">
        <f ca="1">INDIRECT(ADDRESS($F107,3,4,1,$F$3))</f>
        <v>PRVNÍ BROUŠENÍ  VÝHYBEK</v>
      </c>
      <c r="D107" s="205" t="str">
        <f ca="1">INDIRECT(ADDRESS($F107,4,4,1,$F$3))</f>
        <v>KUS</v>
      </c>
      <c r="E107" s="206">
        <f ca="1">INDIRECT(ADDRESS($F107,5,4,1,$F$3))</f>
        <v>18</v>
      </c>
      <c r="F107" s="207">
        <f>F105+1</f>
        <v>59</v>
      </c>
      <c r="G107" s="208" t="str">
        <f ca="1">IF(A107="","",IF(A107="S","",IF(A107=0,"","tisk")))</f>
        <v>tisk</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c r="A108" s="196"/>
      <c r="B108" s="196"/>
      <c r="C108" s="197">
        <f ca="1">IF(ISNUMBER(E107)=TRUE,INDIRECT(ADDRESS($F107,16,4,1,$F$3)),"")</f>
        <v>0</v>
      </c>
      <c r="D108" s="198"/>
      <c r="E108" s="199"/>
      <c r="F108" s="200"/>
      <c r="G108" s="201" t="str">
        <f ca="1">IF(C108="","",IF(C108=0,"","tisk"))</f>
        <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c r="A109" s="203">
        <f ca="1">INDIRECT(ADDRESS($F109,1,4,1,$F$3))</f>
        <v>61</v>
      </c>
      <c r="B109" s="203">
        <f ca="1">INDIRECT(ADDRESS($F109,2,4,1,$F$3))</f>
        <v>545111</v>
      </c>
      <c r="C109" s="204" t="str">
        <f ca="1">INDIRECT(ADDRESS($F109,3,4,1,$F$3))</f>
        <v>SVAR KOLEJNIC (STEJNÉHO TVARU) 60 E2, R 65 JEDNOTLIVĚ</v>
      </c>
      <c r="D109" s="205" t="str">
        <f ca="1">INDIRECT(ADDRESS($F109,4,4,1,$F$3))</f>
        <v>KUS</v>
      </c>
      <c r="E109" s="206">
        <f ca="1">INDIRECT(ADDRESS($F109,5,4,1,$F$3))</f>
        <v>36</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c r="A110" s="196"/>
      <c r="B110" s="196"/>
      <c r="C110" s="197" t="str">
        <f ca="1">IF(ISNUMBER(E109)=TRUE,INDIRECT(ADDRESS($F109,16,4,1,$F$3)),"")</f>
        <v>36=36,0000</v>
      </c>
      <c r="D110" s="198"/>
      <c r="E110" s="199"/>
      <c r="F110" s="200"/>
      <c r="G110" s="201" t="str">
        <f ca="1">IF(C110="","",IF(C110=0,"","tisk"))</f>
        <v>tisk</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c r="A111" s="203">
        <f ca="1">INDIRECT(ADDRESS($F111,1,4,1,$F$3))</f>
        <v>62</v>
      </c>
      <c r="B111" s="203">
        <f ca="1">INDIRECT(ADDRESS($F111,2,4,1,$F$3))</f>
        <v>545112</v>
      </c>
      <c r="C111" s="204" t="str">
        <f ca="1">INDIRECT(ADDRESS($F111,3,4,1,$F$3))</f>
        <v>SVAR KOLEJNIC (STEJNÉHO TVARU) 60 E2, R 65 SPOJITĚ</v>
      </c>
      <c r="D111" s="205" t="str">
        <f ca="1">INDIRECT(ADDRESS($F111,4,4,1,$F$3))</f>
        <v>KUS</v>
      </c>
      <c r="E111" s="206">
        <f ca="1">INDIRECT(ADDRESS($F111,5,4,1,$F$3))</f>
        <v>98</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c r="A112" s="196"/>
      <c r="B112" s="196"/>
      <c r="C112" s="197" t="str">
        <f ca="1">IF(ISNUMBER(E111)=TRUE,INDIRECT(ADDRESS($F111,16,4,1,$F$3)),"")</f>
        <v>50+84-36=98,0000</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c r="A113" s="203">
        <f ca="1">INDIRECT(ADDRESS($F113,1,4,1,$F$3))</f>
        <v>63</v>
      </c>
      <c r="B113" s="203">
        <f ca="1">INDIRECT(ADDRESS($F113,2,4,1,$F$3))</f>
        <v>545121</v>
      </c>
      <c r="C113" s="204" t="str">
        <f ca="1">INDIRECT(ADDRESS($F113,3,4,1,$F$3))</f>
        <v>SVAR KOLEJNIC (STEJNÉHO TVARU) 49 E1, T JEDNOTLIVĚ</v>
      </c>
      <c r="D113" s="205" t="str">
        <f ca="1">INDIRECT(ADDRESS($F113,4,4,1,$F$3))</f>
        <v>KUS</v>
      </c>
      <c r="E113" s="206">
        <f ca="1">INDIRECT(ADDRESS($F113,5,4,1,$F$3))</f>
        <v>72</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c r="A114" s="196"/>
      <c r="B114" s="196"/>
      <c r="C114" s="197" t="str">
        <f ca="1">IF(ISNUMBER(E113)=TRUE,INDIRECT(ADDRESS($F113,16,4,1,$F$3)),"")</f>
        <v>72=72,0000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c r="A115" s="203">
        <f ca="1">INDIRECT(ADDRESS($F115,1,4,1,$F$3))</f>
        <v>64</v>
      </c>
      <c r="B115" s="203">
        <f ca="1">INDIRECT(ADDRESS($F115,2,4,1,$F$3))</f>
        <v>545122</v>
      </c>
      <c r="C115" s="204" t="str">
        <f ca="1">INDIRECT(ADDRESS($F115,3,4,1,$F$3))</f>
        <v>SVAR KOLEJNIC (STEJNÉHO TVARU) 49 E1, T SPOJITĚ</v>
      </c>
      <c r="D115" s="205" t="str">
        <f ca="1">INDIRECT(ADDRESS($F115,4,4,1,$F$3))</f>
        <v>KUS</v>
      </c>
      <c r="E115" s="206">
        <f ca="1">INDIRECT(ADDRESS($F115,5,4,1,$F$3))</f>
        <v>206</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c r="A116" s="196"/>
      <c r="B116" s="196"/>
      <c r="C116" s="197" t="str">
        <f ca="1">IF(ISNUMBER(E115)=TRUE,INDIRECT(ADDRESS($F115,16,4,1,$F$3)),"")</f>
        <v>110+168-72=206,0000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c r="A117" s="203">
        <f ca="1">INDIRECT(ADDRESS($F117,1,4,1,$F$3))</f>
        <v>65</v>
      </c>
      <c r="B117" s="203" t="str">
        <f ca="1">INDIRECT(ADDRESS($F117,2,4,1,$F$3))</f>
        <v>5493R1</v>
      </c>
      <c r="C117" s="204" t="str">
        <f ca="1">INDIRECT(ADDRESS($F117,3,4,1,$F$3))</f>
        <v>Zřízení bezsykové koleje v koleji</v>
      </c>
      <c r="D117" s="205" t="str">
        <f ca="1">INDIRECT(ADDRESS($F117,4,4,1,$F$3))</f>
        <v>M</v>
      </c>
      <c r="E117" s="206">
        <f ca="1">INDIRECT(ADDRESS($F117,5,4,1,$F$3))</f>
        <v>5044.4949999999999</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ht="24">
      <c r="A118" s="196"/>
      <c r="B118" s="196"/>
      <c r="C118" s="197" t="str">
        <f ca="1">IF(ISNUMBER(E117)=TRUE,INDIRECT(ADDRESS($F117,16,4,1,$F$3)),"")</f>
        <v>Dle tabulky montáží kolejí VČETNĚ ČIŠTĚNÍ A SMĚROVÝCH ÚPRAV+ výběhy do stávajícího stavu 4144,495+(18*50)=5044,4950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c r="A119" s="203">
        <f ca="1">INDIRECT(ADDRESS($F119,1,4,1,$F$3))</f>
        <v>66</v>
      </c>
      <c r="B119" s="203" t="str">
        <f ca="1">INDIRECT(ADDRESS($F119,2,4,1,$F$3))</f>
        <v>5493R2</v>
      </c>
      <c r="C119" s="204" t="str">
        <f ca="1">INDIRECT(ADDRESS($F119,3,4,1,$F$3))</f>
        <v>Zřízení bezstykové koleje ve výhybce</v>
      </c>
      <c r="D119" s="205" t="str">
        <f ca="1">INDIRECT(ADDRESS($F119,4,4,1,$F$3))</f>
        <v>M</v>
      </c>
      <c r="E119" s="206">
        <f ca="1">INDIRECT(ADDRESS($F119,5,4,1,$F$3))</f>
        <v>1878.4770000000001</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c r="A120" s="196"/>
      <c r="B120" s="196"/>
      <c r="C120" s="197" t="str">
        <f ca="1">IF(ISNUMBER(E119)=TRUE,INDIRECT(ADDRESS($F119,16,4,1,$F$3)),"")</f>
        <v>Rozvinutá délka výhybek dle tabulky montáží výhybek + výběhy do stávající koleje 978,477+(18*50)=1878,4770</v>
      </c>
      <c r="D120" s="198"/>
      <c r="E120" s="199"/>
      <c r="F120" s="200"/>
      <c r="G120" s="201" t="str">
        <f ca="1">IF(C120="","",IF(C120=0,"","tisk"))</f>
        <v>tisk</v>
      </c>
      <c r="H120" s="202"/>
      <c r="I120" s="91"/>
      <c r="J120" s="92"/>
      <c r="K120" s="92"/>
      <c r="L120" s="87"/>
      <c r="M120" s="88"/>
      <c r="N120" s="89"/>
      <c r="O120" s="90"/>
      <c r="P120" s="72"/>
      <c r="Q120" s="72"/>
      <c r="R120" s="32"/>
    </row>
    <row r="121" spans="1:29">
      <c r="A121" s="203">
        <f ca="1">INDIRECT(ADDRESS($F121,1,4,1,$F$3))</f>
        <v>67</v>
      </c>
      <c r="B121" s="203">
        <f ca="1">INDIRECT(ADDRESS($F121,2,4,1,$F$3))</f>
        <v>549210</v>
      </c>
      <c r="C121" s="204" t="str">
        <f ca="1">INDIRECT(ADDRESS($F121,3,4,1,$F$3))</f>
        <v>PRAŽCOVÁ KOTVA V NOVĚ ZŘIZOVANÉ KOLEJI</v>
      </c>
      <c r="D121" s="205" t="str">
        <f ca="1">INDIRECT(ADDRESS($F121,4,4,1,$F$3))</f>
        <v>KUS</v>
      </c>
      <c r="E121" s="206">
        <f ca="1">INDIRECT(ADDRESS($F121,5,4,1,$F$3))</f>
        <v>504</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ht="24">
      <c r="A122" s="196"/>
      <c r="B122" s="196"/>
      <c r="C122" s="197" t="str">
        <f ca="1">IF(ISNUMBER(E121)=TRUE,INDIRECT(ADDRESS($F121,16,4,1,$F$3)),"")</f>
        <v>V úsecích přechodů tvarů kolejnic (S49/UIC a S49/R) pražcové kotvy na každém druhém pražci 12*50*1,68/2=504,0000</v>
      </c>
      <c r="D122" s="198"/>
      <c r="E122" s="199"/>
      <c r="F122" s="200"/>
      <c r="G122" s="201" t="str">
        <f ca="1">IF(C122="","",IF(C122=0,"","tisk"))</f>
        <v>tisk</v>
      </c>
      <c r="H122" s="202"/>
      <c r="I122" s="91"/>
      <c r="J122" s="92"/>
      <c r="K122" s="92"/>
      <c r="L122" s="87"/>
      <c r="M122" s="88"/>
      <c r="N122" s="89"/>
      <c r="O122" s="90"/>
      <c r="P122" s="72"/>
      <c r="Q122" s="72"/>
      <c r="R122" s="32"/>
    </row>
    <row r="123" spans="1:29">
      <c r="A123" s="203">
        <f ca="1">INDIRECT(ADDRESS($F123,1,4,1,$F$3))</f>
        <v>68</v>
      </c>
      <c r="B123" s="203">
        <f ca="1">INDIRECT(ADDRESS($F123,2,4,1,$F$3))</f>
        <v>549510</v>
      </c>
      <c r="C123" s="204" t="str">
        <f ca="1">INDIRECT(ADDRESS($F123,3,4,1,$F$3))</f>
        <v>ŘEZÁNÍ KOLEJNIC BEZ OHLEDU NA TVAR</v>
      </c>
      <c r="D123" s="205" t="str">
        <f ca="1">INDIRECT(ADDRESS($F123,4,4,1,$F$3))</f>
        <v>KUS</v>
      </c>
      <c r="E123" s="206">
        <f ca="1">INDIRECT(ADDRESS($F123,5,4,1,$F$3))</f>
        <v>240</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c r="A124" s="196"/>
      <c r="B124" s="196"/>
      <c r="C124" s="197" t="str">
        <f ca="1">IF(ISNUMBER(E123)=TRUE,INDIRECT(ADDRESS($F123,16,4,1,$F$3)),"")</f>
        <v>Řezání kolejnic při vkládání LIS (30+30)*4=240,0000</v>
      </c>
      <c r="D124" s="198"/>
      <c r="E124" s="199"/>
      <c r="F124" s="200"/>
      <c r="G124" s="201" t="str">
        <f ca="1">IF(C124="","",IF(C124=0,"","tisk"))</f>
        <v>tisk</v>
      </c>
      <c r="H124" s="202"/>
      <c r="I124" s="91"/>
      <c r="J124" s="92"/>
      <c r="K124" s="92"/>
      <c r="L124" s="87"/>
      <c r="M124" s="88"/>
      <c r="N124" s="89"/>
      <c r="O124" s="90"/>
      <c r="P124" s="72"/>
      <c r="Q124" s="72"/>
      <c r="R124" s="32"/>
    </row>
    <row r="125" spans="1:29">
      <c r="A125" s="203">
        <f ca="1">INDIRECT(ADDRESS($F125,1,4,1,$F$3))</f>
        <v>69</v>
      </c>
      <c r="B125" s="203">
        <f ca="1">INDIRECT(ADDRESS($F125,2,4,1,$F$3))</f>
        <v>542121</v>
      </c>
      <c r="C125" s="204" t="str">
        <f ca="1">INDIRECT(ADDRESS($F125,3,4,1,$F$3))</f>
        <v>SMĚROVÉ A VÝŠKOVÉ VYROVNÁNÍ KOLEJE NA PRAŽCÍCH BETONOVÝCH DO 0,05 M</v>
      </c>
      <c r="D125" s="205" t="str">
        <f ca="1">INDIRECT(ADDRESS($F125,4,4,1,$F$3))</f>
        <v>M</v>
      </c>
      <c r="E125" s="206">
        <f ca="1">INDIRECT(ADDRESS($F125,5,4,1,$F$3))</f>
        <v>4979.5</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ht="36">
      <c r="A126" s="196"/>
      <c r="B126" s="196"/>
      <c r="C126" s="197" t="str">
        <f ca="1">IF(ISNUMBER(E125)=TRUE,INDIRECT(ADDRESS($F125,16,4,1,$F$3)),"")</f>
        <v>3 podbití po strojním čištění + propracování koleje po strojním čištění po určitém časovém období (stanoví Správa Tratí) + SMĚROVÉ A VÝŠKOVÉ ÚPRAVY + propracování obnovovaných kolejí po určitém časovém období (určí správa Tratí)  (230,202+304,193)*3+(230,202+304,193)*1+662,86+2179,06=4979,5000</v>
      </c>
      <c r="D126" s="198"/>
      <c r="E126" s="199"/>
      <c r="F126" s="200"/>
      <c r="G126" s="201" t="str">
        <f ca="1">IF(C126="","",IF(C126=0,"","tisk"))</f>
        <v>tisk</v>
      </c>
      <c r="H126" s="202"/>
      <c r="I126" s="91"/>
      <c r="J126" s="92"/>
      <c r="K126" s="92"/>
      <c r="L126" s="87"/>
      <c r="M126" s="88"/>
      <c r="N126" s="89"/>
      <c r="O126" s="90"/>
      <c r="P126" s="72"/>
      <c r="Q126" s="72"/>
      <c r="R126" s="32"/>
    </row>
    <row r="127" spans="1:29">
      <c r="A127" s="203">
        <f ca="1">INDIRECT(ADDRESS($F127,1,4,1,$F$3))</f>
        <v>70</v>
      </c>
      <c r="B127" s="203">
        <f ca="1">INDIRECT(ADDRESS($F127,2,4,1,$F$3))</f>
        <v>542111</v>
      </c>
      <c r="C127" s="204" t="str">
        <f ca="1">INDIRECT(ADDRESS($F127,3,4,1,$F$3))</f>
        <v>SMĚROVÉ A VÝŠKOVÉ VYROVNÁNÍ KOLEJE NA PRAŽCÍCH DŘEVĚNÝCH DO 0,05 M</v>
      </c>
      <c r="D127" s="205" t="str">
        <f ca="1">INDIRECT(ADDRESS($F127,4,4,1,$F$3))</f>
        <v>M</v>
      </c>
      <c r="E127" s="206">
        <f ca="1">INDIRECT(ADDRESS($F127,5,4,1,$F$3))</f>
        <v>1152.1400000000001</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ht="24">
      <c r="A128" s="196"/>
      <c r="B128" s="196"/>
      <c r="C128" s="197" t="str">
        <f ca="1">IF(ISNUMBER(E127)=TRUE,INDIRECT(ADDRESS($F127,16,4,1,$F$3)),"")</f>
        <v>Propracování obnovovaných kolejí po určitém časovém období (určí Správa Tratí)  + SMĚROVÉ A VÝŠKOVÉ ÚPRAVY  277,19+874,95=1152,1400</v>
      </c>
      <c r="D128" s="198"/>
      <c r="E128" s="199"/>
      <c r="F128" s="200"/>
      <c r="G128" s="201" t="str">
        <f ca="1">IF(C128="","",IF(C128=0,"","tisk"))</f>
        <v>tisk</v>
      </c>
      <c r="H128" s="202"/>
      <c r="I128" s="91"/>
      <c r="J128" s="92"/>
      <c r="K128" s="92"/>
      <c r="L128" s="87"/>
      <c r="M128" s="88"/>
      <c r="N128" s="89"/>
      <c r="O128" s="90"/>
      <c r="P128" s="72"/>
      <c r="Q128" s="72"/>
      <c r="R128" s="32"/>
    </row>
    <row r="129" spans="1:18" ht="25.5">
      <c r="A129" s="203">
        <f ca="1">INDIRECT(ADDRESS($F129,1,4,1,$F$3))</f>
        <v>71</v>
      </c>
      <c r="B129" s="203">
        <f ca="1">INDIRECT(ADDRESS($F129,2,4,1,$F$3))</f>
        <v>542221</v>
      </c>
      <c r="C129" s="204" t="str">
        <f ca="1">INDIRECT(ADDRESS($F129,3,4,1,$F$3))</f>
        <v>SMĚROVÉ A VÝŠKOVÉ VYROVNÁNÍ VÝHYBKOVÉ KONSTRUKCE NA PRAŽCÍCH BETONOVÝCH DO 0,05 M</v>
      </c>
      <c r="D129" s="205" t="str">
        <f ca="1">INDIRECT(ADDRESS($F129,4,4,1,$F$3))</f>
        <v>M</v>
      </c>
      <c r="E129" s="206">
        <f ca="1">INDIRECT(ADDRESS($F129,5,4,1,$F$3))</f>
        <v>355.64400000000001</v>
      </c>
      <c r="F129" s="207">
        <f>F127+1</f>
        <v>70</v>
      </c>
      <c r="G129" s="208" t="str">
        <f ca="1">IF(A129="","",IF(A129="S","",IF(A129=0,"","tisk")))</f>
        <v>tisk</v>
      </c>
      <c r="H129" s="193">
        <f ca="1">1000*ROUND(E129,3)-1000*E129</f>
        <v>0</v>
      </c>
      <c r="I129" s="209" t="str">
        <f ca="1">IF(A129="Díl:","díl","")</f>
        <v/>
      </c>
      <c r="J129" s="92"/>
      <c r="K129" s="92"/>
      <c r="L129" s="87"/>
      <c r="M129" s="88"/>
      <c r="N129" s="89"/>
      <c r="O129" s="90"/>
      <c r="P129" s="72"/>
      <c r="Q129" s="72"/>
      <c r="R129" s="32"/>
    </row>
    <row r="130" spans="1:18" ht="24">
      <c r="A130" s="196"/>
      <c r="B130" s="196"/>
      <c r="C130" s="197" t="str">
        <f ca="1">IF(ISNUMBER(E129)=TRUE,INDIRECT(ADDRESS($F129,16,4,1,$F$3)),"")</f>
        <v>Propracování obnovovaných výhybek po určitém časovém období (určí Správa Tratí)    49,846*3+62,391*2+81,324=355,6440</v>
      </c>
      <c r="D130" s="198"/>
      <c r="E130" s="199"/>
      <c r="F130" s="200"/>
      <c r="G130" s="201" t="str">
        <f ca="1">IF(C130="","",IF(C130=0,"","tisk"))</f>
        <v>tisk</v>
      </c>
      <c r="H130" s="202"/>
      <c r="I130" s="91"/>
      <c r="J130" s="92"/>
      <c r="K130" s="92"/>
      <c r="L130" s="87"/>
      <c r="M130" s="88"/>
      <c r="N130" s="89"/>
      <c r="O130" s="90"/>
      <c r="P130" s="72"/>
      <c r="Q130" s="72"/>
      <c r="R130" s="32"/>
    </row>
    <row r="131" spans="1:18" ht="25.5">
      <c r="A131" s="203">
        <f ca="1">INDIRECT(ADDRESS($F131,1,4,1,$F$3))</f>
        <v>72</v>
      </c>
      <c r="B131" s="203">
        <f ca="1">INDIRECT(ADDRESS($F131,2,4,1,$F$3))</f>
        <v>542211</v>
      </c>
      <c r="C131" s="204" t="str">
        <f ca="1">INDIRECT(ADDRESS($F131,3,4,1,$F$3))</f>
        <v>SMĚROVÉ A VÝŠKOVÉ VYROVNÁNÍ VÝHYBKOVÉ KONSTRUKCE NA PRAŽCÍCH DŘEVĚNÝCH DO 0,05 M</v>
      </c>
      <c r="D131" s="205" t="str">
        <f ca="1">INDIRECT(ADDRESS($F131,4,4,1,$F$3))</f>
        <v>M</v>
      </c>
      <c r="E131" s="206">
        <f ca="1">INDIRECT(ADDRESS($F131,5,4,1,$F$3))</f>
        <v>678.15</v>
      </c>
      <c r="F131" s="207">
        <f>F129+1</f>
        <v>71</v>
      </c>
      <c r="G131" s="208" t="str">
        <f ca="1">IF(A131="","",IF(A131="S","",IF(A131=0,"","tisk")))</f>
        <v>tisk</v>
      </c>
      <c r="H131" s="193">
        <f ca="1">1000*ROUND(E131,3)-1000*E131</f>
        <v>0</v>
      </c>
      <c r="I131" s="209" t="str">
        <f ca="1">IF(A131="Díl:","díl","")</f>
        <v/>
      </c>
      <c r="J131" s="92"/>
      <c r="K131" s="92"/>
      <c r="L131" s="87"/>
      <c r="M131" s="88"/>
      <c r="N131" s="89"/>
      <c r="O131" s="90"/>
      <c r="P131" s="72"/>
      <c r="Q131" s="72"/>
      <c r="R131" s="32"/>
    </row>
    <row r="132" spans="1:18" ht="24">
      <c r="A132" s="196"/>
      <c r="B132" s="196"/>
      <c r="C132" s="197" t="str">
        <f ca="1">IF(ISNUMBER(E131)=TRUE,INDIRECT(ADDRESS($F131,16,4,1,$F$3)),"")</f>
        <v>Propracování obnovovaných výhybek po určitém časovém období (určí Správa Tratí) + SMĚROVÉ A VÝŠKOVÉ ÚPRAVY   39,287+53,608+49,846*9+62,391+74,25=678,1500</v>
      </c>
      <c r="D132" s="198"/>
      <c r="E132" s="199"/>
      <c r="F132" s="200"/>
      <c r="G132" s="201" t="str">
        <f ca="1">IF(C132="","",IF(C132=0,"","tisk"))</f>
        <v>tisk</v>
      </c>
      <c r="H132" s="202"/>
      <c r="I132" s="91"/>
      <c r="J132" s="92"/>
      <c r="K132" s="92"/>
      <c r="L132" s="87"/>
      <c r="M132" s="88"/>
      <c r="N132" s="89"/>
      <c r="O132" s="90"/>
      <c r="P132" s="72"/>
      <c r="Q132" s="72"/>
      <c r="R132" s="32"/>
    </row>
    <row r="133" spans="1:18">
      <c r="A133" s="203">
        <f ca="1">INDIRECT(ADDRESS($F133,1,4,1,$F$3))</f>
        <v>73</v>
      </c>
      <c r="B133" s="203">
        <f ca="1">INDIRECT(ADDRESS($F133,2,4,1,$F$3))</f>
        <v>543412</v>
      </c>
      <c r="C133" s="204" t="str">
        <f ca="1">INDIRECT(ADDRESS($F133,3,4,1,$F$3))</f>
        <v>VÝMĚNA UPEVNĚNÍ (ŠROUBŮ, SPON, SVĚREK, KROUŽKŮ) PRUŽNÉHO</v>
      </c>
      <c r="D133" s="205" t="str">
        <f ca="1">INDIRECT(ADDRESS($F133,4,4,1,$F$3))</f>
        <v>pár</v>
      </c>
      <c r="E133" s="206">
        <f ca="1">INDIRECT(ADDRESS($F133,5,4,1,$F$3))</f>
        <v>898</v>
      </c>
      <c r="F133" s="207">
        <f>F131+1</f>
        <v>72</v>
      </c>
      <c r="G133" s="208" t="str">
        <f ca="1">IF(A133="","",IF(A133="S","",IF(A133=0,"","tisk")))</f>
        <v>tisk</v>
      </c>
      <c r="H133" s="193">
        <f ca="1">1000*ROUND(E133,3)-1000*E133</f>
        <v>0</v>
      </c>
      <c r="I133" s="209" t="str">
        <f ca="1">IF(A133="Díl:","díl","")</f>
        <v/>
      </c>
      <c r="J133" s="92"/>
      <c r="K133" s="92"/>
      <c r="L133" s="87"/>
      <c r="M133" s="88"/>
      <c r="N133" s="89"/>
      <c r="O133" s="90"/>
      <c r="P133" s="72"/>
      <c r="Q133" s="72"/>
      <c r="R133" s="32"/>
    </row>
    <row r="134" spans="1:18" ht="24">
      <c r="A134" s="196"/>
      <c r="B134" s="196"/>
      <c r="C134" s="197" t="str">
        <f ca="1">IF(ISNUMBER(E133)=TRUE,INDIRECT(ADDRESS($F133,16,4,1,$F$3)),"")</f>
        <v>Výměna kompletů Skl 14 (pár = dvě úložné plochy na pražci tj. čtyři komplety) v místě strojního čištění (230,202+304,193)*1,68+(1-0,7836)=898,0000</v>
      </c>
      <c r="D134" s="198"/>
      <c r="E134" s="199"/>
      <c r="F134" s="200"/>
      <c r="G134" s="201" t="str">
        <f ca="1">IF(C134="","",IF(C134=0,"","tisk"))</f>
        <v>tisk</v>
      </c>
      <c r="H134" s="202"/>
      <c r="I134" s="91"/>
      <c r="J134" s="92"/>
      <c r="K134" s="92"/>
      <c r="L134" s="87"/>
      <c r="M134" s="88"/>
      <c r="N134" s="89"/>
      <c r="O134" s="90"/>
      <c r="P134" s="72"/>
      <c r="Q134" s="72"/>
      <c r="R134" s="32"/>
    </row>
    <row r="135" spans="1:18">
      <c r="A135" s="203">
        <f ca="1">INDIRECT(ADDRESS($F135,1,4,1,$F$3))</f>
        <v>74</v>
      </c>
      <c r="B135" s="203">
        <f ca="1">INDIRECT(ADDRESS($F135,2,4,1,$F$3))</f>
        <v>543430</v>
      </c>
      <c r="C135" s="204" t="str">
        <f ca="1">INDIRECT(ADDRESS($F135,3,4,1,$F$3))</f>
        <v>VÝMĚNA PODLOŽEK POD KOLEJNICEMI</v>
      </c>
      <c r="D135" s="205" t="str">
        <f ca="1">INDIRECT(ADDRESS($F135,4,4,1,$F$3))</f>
        <v>pár</v>
      </c>
      <c r="E135" s="206">
        <f ca="1">INDIRECT(ADDRESS($F135,5,4,1,$F$3))</f>
        <v>898</v>
      </c>
      <c r="F135" s="207">
        <f>F133+1</f>
        <v>73</v>
      </c>
      <c r="G135" s="208" t="str">
        <f ca="1">IF(A135="","",IF(A135="S","",IF(A135=0,"","tisk")))</f>
        <v>tisk</v>
      </c>
      <c r="H135" s="193">
        <f ca="1">1000*ROUND(E135,3)-1000*E135</f>
        <v>0</v>
      </c>
      <c r="I135" s="209" t="str">
        <f ca="1">IF(A135="Díl:","díl","")</f>
        <v/>
      </c>
      <c r="J135" s="92"/>
      <c r="K135" s="92"/>
      <c r="L135" s="87"/>
      <c r="M135" s="88"/>
      <c r="N135" s="89"/>
      <c r="O135" s="90"/>
      <c r="P135" s="72"/>
      <c r="Q135" s="72"/>
      <c r="R135" s="32"/>
    </row>
    <row r="136" spans="1:18" ht="24">
      <c r="A136" s="196"/>
      <c r="B136" s="196"/>
      <c r="C136" s="197" t="str">
        <f ca="1">IF(ISNUMBER(E135)=TRUE,INDIRECT(ADDRESS($F135,16,4,1,$F$3)),"")</f>
        <v>Výměna kompletů Skl 14 (pár = dvě úložné plochy na pražci tj. čtyři komplety) v místě strojního čištění (230,202+304,193)*1,68+(1-0,7836)=898,0000</v>
      </c>
      <c r="D136" s="198"/>
      <c r="E136" s="199"/>
      <c r="F136" s="200"/>
      <c r="G136" s="201" t="str">
        <f ca="1">IF(C136="","",IF(C136=0,"","tisk"))</f>
        <v>tisk</v>
      </c>
      <c r="H136" s="202"/>
      <c r="I136" s="91"/>
      <c r="J136" s="92"/>
      <c r="K136" s="92"/>
      <c r="L136" s="87"/>
      <c r="M136" s="88"/>
      <c r="N136" s="89"/>
      <c r="O136" s="90"/>
      <c r="P136" s="72"/>
      <c r="Q136" s="72"/>
      <c r="R136" s="32"/>
    </row>
    <row r="137" spans="1:18">
      <c r="A137" s="203">
        <f ca="1">INDIRECT(ADDRESS($F137,1,4,1,$F$3))</f>
        <v>75</v>
      </c>
      <c r="B137" s="203">
        <f ca="1">INDIRECT(ADDRESS($F137,2,4,1,$F$3))</f>
        <v>925110</v>
      </c>
      <c r="C137" s="204" t="str">
        <f ca="1">INDIRECT(ADDRESS($F137,3,4,1,$F$3))</f>
        <v>DRÁŽNÍ STEZKY Z DRTI TL. DO 50 MM</v>
      </c>
      <c r="D137" s="205" t="str">
        <f ca="1">INDIRECT(ADDRESS($F137,4,4,1,$F$3))</f>
        <v>M2</v>
      </c>
      <c r="E137" s="206">
        <f ca="1">INDIRECT(ADDRESS($F137,5,4,1,$F$3))</f>
        <v>2000</v>
      </c>
      <c r="F137" s="207">
        <f>F135+1</f>
        <v>74</v>
      </c>
      <c r="G137" s="208" t="str">
        <f ca="1">IF(A137="","",IF(A137="S","",IF(A137=0,"","tisk")))</f>
        <v>tisk</v>
      </c>
      <c r="H137" s="193">
        <f ca="1">1000*ROUND(E137,3)-1000*E137</f>
        <v>0</v>
      </c>
      <c r="I137" s="209" t="str">
        <f ca="1">IF(A137="Díl:","díl","")</f>
        <v/>
      </c>
      <c r="J137" s="92"/>
      <c r="K137" s="92"/>
      <c r="L137" s="87"/>
      <c r="M137" s="88"/>
      <c r="N137" s="89"/>
      <c r="O137" s="90"/>
      <c r="P137" s="72"/>
      <c r="Q137" s="72"/>
      <c r="R137" s="32"/>
    </row>
    <row r="138" spans="1:18">
      <c r="A138" s="196"/>
      <c r="B138" s="196"/>
      <c r="C138" s="197">
        <f ca="1">IF(ISNUMBER(E137)=TRUE,INDIRECT(ADDRESS($F137,16,4,1,$F$3)),"")</f>
        <v>0</v>
      </c>
      <c r="D138" s="198"/>
      <c r="E138" s="199"/>
      <c r="F138" s="200"/>
      <c r="G138" s="201" t="str">
        <f ca="1">IF(C138="","",IF(C138=0,"","tisk"))</f>
        <v/>
      </c>
      <c r="H138" s="202"/>
      <c r="I138" s="91"/>
      <c r="J138" s="92"/>
      <c r="K138" s="92"/>
      <c r="L138" s="87"/>
      <c r="M138" s="88"/>
      <c r="N138" s="89"/>
      <c r="O138" s="90"/>
      <c r="P138" s="72"/>
      <c r="Q138" s="72"/>
      <c r="R138" s="32"/>
    </row>
    <row r="139" spans="1:18">
      <c r="A139" s="203">
        <f ca="1">INDIRECT(ADDRESS($F139,1,4,1,$F$3))</f>
        <v>76</v>
      </c>
      <c r="B139" s="203">
        <f ca="1">INDIRECT(ADDRESS($F139,2,4,1,$F$3))</f>
        <v>923111</v>
      </c>
      <c r="C139" s="204" t="str">
        <f ca="1">INDIRECT(ADDRESS($F139,3,4,1,$F$3))</f>
        <v>KILOMETROVNÍK</v>
      </c>
      <c r="D139" s="205" t="str">
        <f ca="1">INDIRECT(ADDRESS($F139,4,4,1,$F$3))</f>
        <v>KUS</v>
      </c>
      <c r="E139" s="206">
        <f ca="1">INDIRECT(ADDRESS($F139,5,4,1,$F$3))</f>
        <v>2</v>
      </c>
      <c r="F139" s="207">
        <f>F137+1</f>
        <v>75</v>
      </c>
      <c r="G139" s="208" t="str">
        <f ca="1">IF(A139="","",IF(A139="S","",IF(A139=0,"","tisk")))</f>
        <v>tisk</v>
      </c>
      <c r="H139" s="193">
        <f ca="1">1000*ROUND(E139,3)-1000*E139</f>
        <v>0</v>
      </c>
      <c r="I139" s="212" t="str">
        <f ca="1">IF(A139="Díl:","díl","")</f>
        <v/>
      </c>
      <c r="J139" s="92"/>
      <c r="K139" s="92"/>
      <c r="L139" s="87"/>
      <c r="M139" s="88"/>
      <c r="N139" s="89"/>
      <c r="O139" s="90"/>
      <c r="P139" s="72"/>
      <c r="Q139" s="72"/>
      <c r="R139" s="32"/>
    </row>
    <row r="140" spans="1:18">
      <c r="A140" s="196"/>
      <c r="B140" s="196"/>
      <c r="C140" s="197">
        <f ca="1">IF(ISNUMBER(E139)=TRUE,INDIRECT(ADDRESS($F139,16,4,1,$F$3)),"")</f>
        <v>0</v>
      </c>
      <c r="D140" s="198"/>
      <c r="E140" s="199"/>
      <c r="F140" s="200"/>
      <c r="G140" s="201" t="str">
        <f ca="1">IF(C140="","",IF(C140=0,"","tisk"))</f>
        <v/>
      </c>
      <c r="H140" s="202"/>
      <c r="I140" s="91"/>
      <c r="J140" s="92"/>
      <c r="K140" s="92"/>
      <c r="L140" s="87"/>
      <c r="M140" s="88"/>
      <c r="N140" s="89"/>
      <c r="O140" s="90"/>
      <c r="P140" s="72"/>
      <c r="Q140" s="72"/>
      <c r="R140" s="32"/>
    </row>
    <row r="141" spans="1:18">
      <c r="A141" s="203">
        <f ca="1">INDIRECT(ADDRESS($F141,1,4,1,$F$3))</f>
        <v>77</v>
      </c>
      <c r="B141" s="203">
        <f ca="1">INDIRECT(ADDRESS($F141,2,4,1,$F$3))</f>
        <v>923121</v>
      </c>
      <c r="C141" s="204" t="str">
        <f ca="1">INDIRECT(ADDRESS($F141,3,4,1,$F$3))</f>
        <v>HEKTOMETROVNÍK</v>
      </c>
      <c r="D141" s="205" t="str">
        <f ca="1">INDIRECT(ADDRESS($F141,4,4,1,$F$3))</f>
        <v>KUS</v>
      </c>
      <c r="E141" s="206">
        <f ca="1">INDIRECT(ADDRESS($F141,5,4,1,$F$3))</f>
        <v>8</v>
      </c>
      <c r="F141" s="207">
        <f>F139+1</f>
        <v>76</v>
      </c>
      <c r="G141" s="208" t="str">
        <f ca="1">IF(A141="","",IF(A141="S","",IF(A141=0,"","tisk")))</f>
        <v>tisk</v>
      </c>
      <c r="H141" s="193">
        <f ca="1">1000*ROUND(E141,3)-1000*E141</f>
        <v>0</v>
      </c>
      <c r="I141" s="209" t="str">
        <f ca="1">IF(A141="Díl:","díl","")</f>
        <v/>
      </c>
      <c r="J141" s="92"/>
      <c r="K141" s="92"/>
      <c r="L141" s="87"/>
      <c r="M141" s="88"/>
      <c r="N141" s="89"/>
      <c r="O141" s="90"/>
      <c r="P141" s="72"/>
      <c r="Q141" s="72"/>
      <c r="R141" s="32"/>
    </row>
    <row r="142" spans="1:18">
      <c r="A142" s="196"/>
      <c r="B142" s="196"/>
      <c r="C142" s="197">
        <f ca="1">IF(ISNUMBER(E141)=TRUE,INDIRECT(ADDRESS($F141,16,4,1,$F$3)),"")</f>
        <v>0</v>
      </c>
      <c r="D142" s="198"/>
      <c r="E142" s="199"/>
      <c r="F142" s="200"/>
      <c r="G142" s="201" t="str">
        <f ca="1">IF(C142="","",IF(C142=0,"","tisk"))</f>
        <v/>
      </c>
      <c r="H142" s="202"/>
      <c r="I142" s="91"/>
      <c r="J142" s="92"/>
      <c r="K142" s="92"/>
      <c r="L142" s="87"/>
      <c r="M142" s="88"/>
      <c r="N142" s="89"/>
      <c r="O142" s="90"/>
      <c r="P142" s="72"/>
      <c r="Q142" s="72"/>
      <c r="R142" s="32"/>
    </row>
    <row r="143" spans="1:18">
      <c r="A143" s="203">
        <f ca="1">INDIRECT(ADDRESS($F143,1,4,1,$F$3))</f>
        <v>78</v>
      </c>
      <c r="B143" s="203">
        <f ca="1">INDIRECT(ADDRESS($F143,2,4,1,$F$3))</f>
        <v>923131</v>
      </c>
      <c r="C143" s="204" t="str">
        <f ca="1">INDIRECT(ADDRESS($F143,3,4,1,$F$3))</f>
        <v>NÁMEZNÍK</v>
      </c>
      <c r="D143" s="205" t="str">
        <f ca="1">INDIRECT(ADDRESS($F143,4,4,1,$F$3))</f>
        <v>KUS</v>
      </c>
      <c r="E143" s="206">
        <f ca="1">INDIRECT(ADDRESS($F143,5,4,1,$F$3))</f>
        <v>19</v>
      </c>
      <c r="F143" s="207">
        <f>F141+1</f>
        <v>77</v>
      </c>
      <c r="G143" s="208" t="str">
        <f ca="1">IF(A143="","",IF(A143="S","",IF(A143=0,"","tisk")))</f>
        <v>tisk</v>
      </c>
      <c r="H143" s="193">
        <f ca="1">1000*ROUND(E143,3)-1000*E143</f>
        <v>0</v>
      </c>
      <c r="I143" s="209" t="str">
        <f ca="1">IF(A143="Díl:","díl","")</f>
        <v/>
      </c>
      <c r="J143" s="92"/>
      <c r="K143" s="92"/>
      <c r="L143" s="87"/>
      <c r="M143" s="88"/>
      <c r="N143" s="89"/>
      <c r="O143" s="90"/>
      <c r="P143" s="72"/>
      <c r="Q143" s="72"/>
      <c r="R143" s="32"/>
    </row>
    <row r="144" spans="1:18">
      <c r="A144" s="196"/>
      <c r="B144" s="196"/>
      <c r="C144" s="197">
        <f ca="1">IF(ISNUMBER(E143)=TRUE,INDIRECT(ADDRESS($F143,16,4,1,$F$3)),"")</f>
        <v>0</v>
      </c>
      <c r="D144" s="198"/>
      <c r="E144" s="199"/>
      <c r="F144" s="200"/>
      <c r="G144" s="201" t="str">
        <f ca="1">IF(C144="","",IF(C144=0,"","tisk"))</f>
        <v/>
      </c>
      <c r="H144" s="202"/>
      <c r="I144" s="91"/>
      <c r="J144" s="92"/>
      <c r="K144" s="92"/>
      <c r="L144" s="87"/>
      <c r="M144" s="88"/>
      <c r="N144" s="89"/>
      <c r="O144" s="90"/>
      <c r="P144" s="72"/>
      <c r="Q144" s="72"/>
      <c r="R144" s="32"/>
    </row>
    <row r="145" spans="1:18">
      <c r="A145" s="203">
        <f ca="1">INDIRECT(ADDRESS($F145,1,4,1,$F$3))</f>
        <v>79</v>
      </c>
      <c r="B145" s="203">
        <f ca="1">INDIRECT(ADDRESS($F145,2,4,1,$F$3))</f>
        <v>923431</v>
      </c>
      <c r="C145" s="204" t="str">
        <f ca="1">INDIRECT(ADDRESS($F145,3,4,1,$F$3))</f>
        <v>NÁVĚST "KONEC NÁSTUPIŠTĚ"</v>
      </c>
      <c r="D145" s="205" t="str">
        <f ca="1">INDIRECT(ADDRESS($F145,4,4,1,$F$3))</f>
        <v>KUS</v>
      </c>
      <c r="E145" s="206">
        <f ca="1">INDIRECT(ADDRESS($F145,5,4,1,$F$3))</f>
        <v>4</v>
      </c>
      <c r="F145" s="207">
        <f>F143+1</f>
        <v>78</v>
      </c>
      <c r="G145" s="208" t="str">
        <f ca="1">IF(A145="","",IF(A145="S","",IF(A145=0,"","tisk")))</f>
        <v>tisk</v>
      </c>
      <c r="H145" s="193">
        <f ca="1">1000*ROUND(E145,3)-1000*E145</f>
        <v>0</v>
      </c>
      <c r="I145" s="209" t="str">
        <f ca="1">IF(A145="Díl:","díl","")</f>
        <v/>
      </c>
      <c r="J145" s="92"/>
      <c r="K145" s="92"/>
      <c r="L145" s="87"/>
      <c r="M145" s="88"/>
      <c r="N145" s="89"/>
      <c r="O145" s="90"/>
      <c r="P145" s="72"/>
      <c r="Q145" s="72"/>
      <c r="R145" s="32"/>
    </row>
    <row r="146" spans="1:18">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c r="A147" s="203">
        <f ca="1">INDIRECT(ADDRESS($F147,1,4,1,$F$3))</f>
        <v>80</v>
      </c>
      <c r="B147" s="203">
        <f ca="1">INDIRECT(ADDRESS($F147,2,4,1,$F$3))</f>
        <v>923471</v>
      </c>
      <c r="C147" s="204" t="str">
        <f ca="1">INDIRECT(ADDRESS($F147,3,4,1,$F$3))</f>
        <v>SKLONOVNÍK</v>
      </c>
      <c r="D147" s="205" t="str">
        <f ca="1">INDIRECT(ADDRESS($F147,4,4,1,$F$3))</f>
        <v>KUS</v>
      </c>
      <c r="E147" s="206">
        <f ca="1">INDIRECT(ADDRESS($F147,5,4,1,$F$3))</f>
        <v>3</v>
      </c>
      <c r="F147" s="207">
        <f>F145+1</f>
        <v>79</v>
      </c>
      <c r="G147" s="208" t="str">
        <f ca="1">IF(A147="","",IF(A147="S","",IF(A147=0,"","tisk")))</f>
        <v>tisk</v>
      </c>
      <c r="H147" s="193">
        <f ca="1">1000*ROUND(E147,3)-1000*E147</f>
        <v>0</v>
      </c>
      <c r="I147" s="209" t="str">
        <f ca="1">IF(A147="Díl:","díl","")</f>
        <v/>
      </c>
      <c r="J147" s="92"/>
      <c r="K147" s="92"/>
      <c r="L147" s="87"/>
      <c r="M147" s="88"/>
      <c r="N147" s="89"/>
      <c r="O147" s="90"/>
      <c r="P147" s="72"/>
      <c r="Q147" s="72"/>
      <c r="R147" s="32"/>
    </row>
    <row r="148" spans="1:18">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c r="A149" s="203">
        <f ca="1">INDIRECT(ADDRESS($F149,1,4,1,$F$3))</f>
        <v>81</v>
      </c>
      <c r="B149" s="203">
        <f ca="1">INDIRECT(ADDRESS($F149,2,4,1,$F$3))</f>
        <v>923441</v>
      </c>
      <c r="C149" s="204" t="str">
        <f ca="1">INDIRECT(ADDRESS($F149,3,4,1,$F$3))</f>
        <v>NÁVĚST "POSUN ZAKÁZÁN"</v>
      </c>
      <c r="D149" s="205" t="str">
        <f ca="1">INDIRECT(ADDRESS($F149,4,4,1,$F$3))</f>
        <v>KUS</v>
      </c>
      <c r="E149" s="206">
        <f ca="1">INDIRECT(ADDRESS($F149,5,4,1,$F$3))</f>
        <v>1</v>
      </c>
      <c r="F149" s="207">
        <f>F147+1</f>
        <v>80</v>
      </c>
      <c r="G149" s="208" t="str">
        <f ca="1">IF(A149="","",IF(A149="S","",IF(A149=0,"","tisk")))</f>
        <v>tisk</v>
      </c>
      <c r="H149" s="193">
        <f ca="1">1000*ROUND(E149,3)-1000*E149</f>
        <v>0</v>
      </c>
      <c r="I149" s="212" t="str">
        <f ca="1">IF(A149="Díl:","díl","")</f>
        <v/>
      </c>
      <c r="J149" s="92"/>
      <c r="K149" s="92"/>
      <c r="L149" s="87"/>
      <c r="M149" s="88"/>
      <c r="N149" s="89"/>
      <c r="O149" s="90"/>
      <c r="P149" s="72"/>
      <c r="Q149" s="72"/>
      <c r="R149" s="32"/>
    </row>
    <row r="150" spans="1:18">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c r="A151" s="203">
        <f ca="1">INDIRECT(ADDRESS($F151,1,4,1,$F$3))</f>
        <v>82</v>
      </c>
      <c r="B151" s="203" t="str">
        <f ca="1">INDIRECT(ADDRESS($F151,2,4,1,$F$3))</f>
        <v>R</v>
      </c>
      <c r="C151" s="204" t="str">
        <f ca="1">INDIRECT(ADDRESS($F151,3,4,1,$F$3))</f>
        <v>Hraničník</v>
      </c>
      <c r="D151" s="205" t="str">
        <f ca="1">INDIRECT(ADDRESS($F151,4,4,1,$F$3))</f>
        <v>KUS</v>
      </c>
      <c r="E151" s="206">
        <f ca="1">INDIRECT(ADDRESS($F151,5,4,1,$F$3))</f>
        <v>1</v>
      </c>
      <c r="F151" s="207">
        <f>F149+1</f>
        <v>81</v>
      </c>
      <c r="G151" s="208" t="str">
        <f ca="1">IF(A151="","",IF(A151="S","",IF(A151=0,"","tisk")))</f>
        <v>tisk</v>
      </c>
      <c r="H151" s="193">
        <f ca="1">1000*ROUND(E151,3)-1000*E151</f>
        <v>0</v>
      </c>
      <c r="I151" s="209" t="str">
        <f ca="1">IF(A151="Díl:","díl","")</f>
        <v/>
      </c>
      <c r="J151" s="92"/>
      <c r="K151" s="92"/>
      <c r="L151" s="87"/>
      <c r="M151" s="88"/>
      <c r="N151" s="89"/>
      <c r="O151" s="90"/>
      <c r="P151" s="72"/>
      <c r="Q151" s="72"/>
      <c r="R151" s="32"/>
    </row>
    <row r="152" spans="1:18">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c r="A153" s="203">
        <f ca="1">INDIRECT(ADDRESS($F153,1,4,1,$F$3))</f>
        <v>83</v>
      </c>
      <c r="B153" s="203">
        <f ca="1">INDIRECT(ADDRESS($F153,2,4,1,$F$3))</f>
        <v>923821</v>
      </c>
      <c r="C153" s="204" t="str">
        <f ca="1">INDIRECT(ADDRESS($F153,3,4,1,$F$3))</f>
        <v>SLOUPEK DN 60 PRO NÁVĚST</v>
      </c>
      <c r="D153" s="205" t="str">
        <f ca="1">INDIRECT(ADDRESS($F153,4,4,1,$F$3))</f>
        <v>KUS</v>
      </c>
      <c r="E153" s="206">
        <f ca="1">INDIRECT(ADDRESS($F153,5,4,1,$F$3))</f>
        <v>11</v>
      </c>
      <c r="F153" s="207">
        <f>F151+1</f>
        <v>82</v>
      </c>
      <c r="G153" s="208" t="str">
        <f ca="1">IF(A153="","",IF(A153="S","",IF(A153=0,"","tisk")))</f>
        <v>tisk</v>
      </c>
      <c r="H153" s="193">
        <f ca="1">1000*ROUND(E153,3)-1000*E153</f>
        <v>0</v>
      </c>
      <c r="I153" s="209" t="str">
        <f ca="1">IF(A153="Díl:","díl","")</f>
        <v/>
      </c>
      <c r="J153" s="92"/>
      <c r="K153" s="92"/>
      <c r="L153" s="87"/>
      <c r="M153" s="88"/>
      <c r="N153" s="89"/>
      <c r="O153" s="90"/>
      <c r="P153" s="72"/>
      <c r="Q153" s="72"/>
      <c r="R153" s="32"/>
    </row>
    <row r="154" spans="1:18">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c r="A155" s="203">
        <f ca="1">INDIRECT(ADDRESS($F155,1,4,1,$F$3))</f>
        <v>84</v>
      </c>
      <c r="B155" s="203">
        <f ca="1">INDIRECT(ADDRESS($F155,2,4,1,$F$3))</f>
        <v>923941</v>
      </c>
      <c r="C155" s="204" t="str">
        <f ca="1">INDIRECT(ADDRESS($F155,3,4,1,$F$3))</f>
        <v>ZAJIŠŤOVACÍ ZNAČKA KONZOLOVÁ (K) VČETNĚ OCELOVÉHO SLOUPKU</v>
      </c>
      <c r="D155" s="205" t="str">
        <f ca="1">INDIRECT(ADDRESS($F155,4,4,1,$F$3))</f>
        <v>KUS</v>
      </c>
      <c r="E155" s="206">
        <f ca="1">INDIRECT(ADDRESS($F155,5,4,1,$F$3))</f>
        <v>103</v>
      </c>
      <c r="F155" s="207">
        <f>F153+1</f>
        <v>83</v>
      </c>
      <c r="G155" s="208" t="str">
        <f ca="1">IF(A155="","",IF(A155="S","",IF(A155=0,"","tisk")))</f>
        <v>tisk</v>
      </c>
      <c r="H155" s="193">
        <f ca="1">1000*ROUND(E155,3)-1000*E155</f>
        <v>0</v>
      </c>
      <c r="I155" s="209" t="str">
        <f ca="1">IF(A155="Díl:","díl","")</f>
        <v/>
      </c>
      <c r="J155" s="92"/>
      <c r="K155" s="92"/>
      <c r="L155" s="87"/>
      <c r="M155" s="88"/>
      <c r="N155" s="89"/>
      <c r="O155" s="90"/>
      <c r="P155" s="72"/>
      <c r="Q155" s="72"/>
      <c r="R155" s="32"/>
    </row>
    <row r="156" spans="1:18">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c r="A157" s="203">
        <f ca="1">INDIRECT(ADDRESS($F157,1,4,1,$F$3))</f>
        <v>85</v>
      </c>
      <c r="B157" s="203">
        <f ca="1">INDIRECT(ADDRESS($F157,2,4,1,$F$3))</f>
        <v>965010</v>
      </c>
      <c r="C157" s="204" t="str">
        <f ca="1">INDIRECT(ADDRESS($F157,3,4,1,$F$3))</f>
        <v>Odstranění kolejového lože a drážních stezek</v>
      </c>
      <c r="D157" s="205" t="str">
        <f ca="1">INDIRECT(ADDRESS($F157,4,4,1,$F$3))</f>
        <v>m3</v>
      </c>
      <c r="E157" s="206">
        <f ca="1">INDIRECT(ADDRESS($F157,5,4,1,$F$3))</f>
        <v>15531.2734</v>
      </c>
      <c r="F157" s="207">
        <f>F155+1</f>
        <v>84</v>
      </c>
      <c r="G157" s="208" t="str">
        <f ca="1">IF(A157="","",IF(A157="S","",IF(A157=0,"","tisk")))</f>
        <v>tisk</v>
      </c>
      <c r="H157" s="193">
        <f ca="1">1000*ROUND(E157,3)-1000*E157</f>
        <v>-0.40000000037252903</v>
      </c>
      <c r="I157" s="209" t="str">
        <f ca="1">IF(A157="Díl:","díl","")</f>
        <v/>
      </c>
      <c r="J157" s="92"/>
      <c r="K157" s="92"/>
      <c r="L157" s="87"/>
      <c r="M157" s="88"/>
      <c r="N157" s="89"/>
      <c r="O157" s="90"/>
      <c r="P157" s="72"/>
      <c r="Q157" s="72"/>
      <c r="R157" s="32"/>
    </row>
    <row r="158" spans="1:18">
      <c r="A158" s="196"/>
      <c r="B158" s="196"/>
      <c r="C158" s="197" t="str">
        <f ca="1">IF(ISNUMBER(E157)=TRUE,INDIRECT(ADDRESS($F157,16,4,1,$F$3)),"")</f>
        <v>(992,3*3,0965+2957,2*3,537+1450+1830*0,3)=15531,2734</v>
      </c>
      <c r="D158" s="198"/>
      <c r="E158" s="199"/>
      <c r="F158" s="200"/>
      <c r="G158" s="201" t="str">
        <f ca="1">IF(C158="","",IF(C158=0,"","tisk"))</f>
        <v>tisk</v>
      </c>
      <c r="H158" s="202"/>
      <c r="I158" s="91"/>
      <c r="J158" s="92"/>
      <c r="K158" s="92"/>
      <c r="L158" s="87"/>
      <c r="M158" s="88"/>
      <c r="N158" s="89"/>
      <c r="O158" s="90"/>
      <c r="P158" s="72"/>
      <c r="Q158" s="72"/>
      <c r="R158" s="32"/>
    </row>
    <row r="159" spans="1:18">
      <c r="A159" s="203">
        <f ca="1">INDIRECT(ADDRESS($F159,1,4,1,$F$3))</f>
        <v>86</v>
      </c>
      <c r="B159" s="203">
        <f ca="1">INDIRECT(ADDRESS($F159,2,4,1,$F$3))</f>
        <v>965023</v>
      </c>
      <c r="C159" s="204" t="str">
        <f ca="1">INDIRECT(ADDRESS($F159,3,4,1,$F$3))</f>
        <v>Odstranění kolejového lože a drážních stezek - odvoz na recyklaci</v>
      </c>
      <c r="D159" s="205" t="str">
        <f ca="1">INDIRECT(ADDRESS($F159,4,4,1,$F$3))</f>
        <v>m3km</v>
      </c>
      <c r="E159" s="206">
        <f ca="1">INDIRECT(ADDRESS($F159,5,4,1,$F$3))</f>
        <v>232969.10019999999</v>
      </c>
      <c r="F159" s="207">
        <f>F157+1</f>
        <v>85</v>
      </c>
      <c r="G159" s="208" t="str">
        <f ca="1">IF(A159="","",IF(A159="S","",IF(A159=0,"","tisk")))</f>
        <v>tisk</v>
      </c>
      <c r="H159" s="193">
        <f ca="1">1000*ROUND(E159,3)-1000*E159</f>
        <v>-0.19999998807907104</v>
      </c>
      <c r="I159" s="209" t="str">
        <f ca="1">IF(A159="Díl:","díl","")</f>
        <v/>
      </c>
      <c r="J159" s="92"/>
      <c r="K159" s="92"/>
      <c r="L159" s="87"/>
      <c r="M159" s="88"/>
      <c r="N159" s="89"/>
      <c r="O159" s="90"/>
      <c r="P159" s="72"/>
      <c r="Q159" s="72"/>
      <c r="R159" s="32"/>
    </row>
    <row r="160" spans="1:18">
      <c r="A160" s="196"/>
      <c r="B160" s="196"/>
      <c r="C160" s="197" t="str">
        <f ca="1">IF(ISNUMBER(E159)=TRUE,INDIRECT(ADDRESS($F159,16,4,1,$F$3)),"")</f>
        <v>Recyklace do 15 km (992,3*3,0965+2957,2*3,537+1450+1830*0,3)*15=232969,1002</v>
      </c>
      <c r="D160" s="198"/>
      <c r="E160" s="199"/>
      <c r="F160" s="200"/>
      <c r="G160" s="201" t="str">
        <f ca="1">IF(C160="","",IF(C160=0,"","tisk"))</f>
        <v>tisk</v>
      </c>
      <c r="H160" s="202"/>
      <c r="I160" s="91"/>
      <c r="J160" s="92"/>
      <c r="K160" s="92"/>
      <c r="L160" s="87"/>
      <c r="M160" s="88"/>
      <c r="N160" s="89"/>
      <c r="O160" s="90"/>
      <c r="P160" s="72"/>
      <c r="Q160" s="72"/>
      <c r="R160" s="32"/>
    </row>
    <row r="161" spans="1:18">
      <c r="A161" s="203">
        <f ca="1">INDIRECT(ADDRESS($F161,1,4,1,$F$3))</f>
        <v>87</v>
      </c>
      <c r="B161" s="203">
        <f ca="1">INDIRECT(ADDRESS($F161,2,4,1,$F$3))</f>
        <v>965021</v>
      </c>
      <c r="C161" s="204" t="str">
        <f ca="1">INDIRECT(ADDRESS($F161,3,4,1,$F$3))</f>
        <v>Odstranění kolejového lože a drážních stezek - odvoz na skládku</v>
      </c>
      <c r="D161" s="205" t="str">
        <f ca="1">INDIRECT(ADDRESS($F161,4,4,1,$F$3))</f>
        <v>m3km</v>
      </c>
      <c r="E161" s="206">
        <f ca="1">INDIRECT(ADDRESS($F161,5,4,1,$F$3))</f>
        <v>129984.55009999999</v>
      </c>
      <c r="F161" s="207">
        <f>F159+1</f>
        <v>86</v>
      </c>
      <c r="G161" s="208" t="str">
        <f ca="1">IF(A161="","",IF(A161="S","",IF(A161=0,"","tisk")))</f>
        <v>tisk</v>
      </c>
      <c r="H161" s="193">
        <f ca="1">1000*ROUND(E161,3)-1000*E161</f>
        <v>-9.9999994039535522E-2</v>
      </c>
      <c r="I161" s="212" t="str">
        <f ca="1">IF(A161="Díl:","díl","")</f>
        <v/>
      </c>
      <c r="J161" s="92"/>
      <c r="K161" s="92"/>
      <c r="L161" s="87"/>
      <c r="M161" s="88"/>
      <c r="N161" s="89"/>
      <c r="O161" s="90"/>
      <c r="P161" s="72"/>
      <c r="Q161" s="72"/>
      <c r="R161" s="32"/>
    </row>
    <row r="162" spans="1:18">
      <c r="A162" s="196"/>
      <c r="B162" s="196"/>
      <c r="C162" s="197" t="str">
        <f ca="1">IF(ISNUMBER(E161)=TRUE,INDIRECT(ADDRESS($F161,16,4,1,$F$3)),"")</f>
        <v>Skládka  do 15 km (992,3*3,0965+2957,2*3,537+1450+1830*0,3)*0,5*15+270*50=129984,5501</v>
      </c>
      <c r="D162" s="198"/>
      <c r="E162" s="199"/>
      <c r="F162" s="200"/>
      <c r="G162" s="201" t="str">
        <f ca="1">IF(C162="","",IF(C162=0,"","tisk"))</f>
        <v>tisk</v>
      </c>
      <c r="H162" s="202"/>
      <c r="I162" s="91"/>
      <c r="J162" s="214"/>
      <c r="K162" s="92"/>
      <c r="L162" s="87"/>
      <c r="M162" s="88"/>
      <c r="N162" s="89"/>
      <c r="O162" s="90"/>
      <c r="P162" s="72"/>
      <c r="Q162" s="72"/>
      <c r="R162" s="32"/>
    </row>
    <row r="163" spans="1:18" ht="25.5">
      <c r="A163" s="203">
        <f ca="1">INDIRECT(ADDRESS($F163,1,4,1,$F$3))</f>
        <v>88</v>
      </c>
      <c r="B163" s="203">
        <f ca="1">INDIRECT(ADDRESS($F163,2,4,1,$F$3))</f>
        <v>965113</v>
      </c>
      <c r="C163" s="204" t="str">
        <f ca="1">INDIRECT(ADDRESS($F163,3,4,1,$F$3))</f>
        <v>Demontáž koleje na betonových pražcích do kolejových polí s odvozem na montážní základnu s následným rozebráním</v>
      </c>
      <c r="D163" s="205" t="str">
        <f ca="1">INDIRECT(ADDRESS($F163,4,4,1,$F$3))</f>
        <v>M</v>
      </c>
      <c r="E163" s="206">
        <f ca="1">INDIRECT(ADDRESS($F163,5,4,1,$F$3))</f>
        <v>2957.2</v>
      </c>
      <c r="F163" s="207">
        <f>F161+1</f>
        <v>87</v>
      </c>
      <c r="G163" s="208" t="str">
        <f ca="1">IF(A163="","",IF(A163="S","",IF(A163=0,"","tisk")))</f>
        <v>tisk</v>
      </c>
      <c r="H163" s="193">
        <f ca="1">1000*ROUND(E163,3)-1000*E163</f>
        <v>0</v>
      </c>
      <c r="I163" s="209" t="str">
        <f ca="1">IF(A163="Díl:","díl","")</f>
        <v/>
      </c>
      <c r="J163" s="92"/>
      <c r="K163" s="92"/>
      <c r="L163" s="87"/>
      <c r="M163" s="88"/>
      <c r="N163" s="89"/>
      <c r="O163" s="90"/>
      <c r="P163" s="72"/>
      <c r="Q163" s="72"/>
      <c r="R163" s="32"/>
    </row>
    <row r="164" spans="1:18">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ht="25.5">
      <c r="A165" s="203">
        <f ca="1">INDIRECT(ADDRESS($F165,1,4,1,$F$3))</f>
        <v>89</v>
      </c>
      <c r="B165" s="203">
        <f ca="1">INDIRECT(ADDRESS($F165,2,4,1,$F$3))</f>
        <v>965116</v>
      </c>
      <c r="C165" s="204" t="str">
        <f ca="1">INDIRECT(ADDRESS($F165,3,4,1,$F$3))</f>
        <v>Demontáž koleje na betonových pražcích - odvoz rozebraných součástí (z místa demontáže nebo z montážní základny) k likvidaci</v>
      </c>
      <c r="D165" s="205" t="str">
        <f ca="1">INDIRECT(ADDRESS($F165,4,4,1,$F$3))</f>
        <v>T.KM</v>
      </c>
      <c r="E165" s="206">
        <f ca="1">INDIRECT(ADDRESS($F165,5,4,1,$F$3))</f>
        <v>32978.6944</v>
      </c>
      <c r="F165" s="207">
        <f>F163+1</f>
        <v>88</v>
      </c>
      <c r="G165" s="208" t="str">
        <f ca="1">IF(A165="","",IF(A165="S","",IF(A165=0,"","tisk")))</f>
        <v>tisk</v>
      </c>
      <c r="H165" s="193">
        <f ca="1">1000*ROUND(E165,3)-1000*E165</f>
        <v>-0.39999999478459358</v>
      </c>
      <c r="I165" s="209" t="str">
        <f ca="1">IF(A165="Díl:","díl","")</f>
        <v/>
      </c>
      <c r="J165" s="92"/>
      <c r="K165" s="92"/>
      <c r="L165" s="87"/>
      <c r="M165" s="88"/>
      <c r="N165" s="89"/>
      <c r="O165" s="90"/>
      <c r="P165" s="72"/>
      <c r="Q165" s="72"/>
      <c r="R165" s="32"/>
    </row>
    <row r="166" spans="1:18" ht="24">
      <c r="A166" s="196"/>
      <c r="B166" s="196"/>
      <c r="C166" s="197" t="str">
        <f ca="1">IF(ISNUMBER(E165)=TRUE,INDIRECT(ADDRESS($F165,16,4,1,$F$3)),"")</f>
        <v>Demontáž kolejí na betonových pražcích. 2957,2 m rozdělení "d", hmotnost pražce á 272kg.  Vzdálenost 25km.   2957,2*1,64*0,272*25=32978,6944</v>
      </c>
      <c r="D166" s="198"/>
      <c r="E166" s="199"/>
      <c r="F166" s="200"/>
      <c r="G166" s="201" t="str">
        <f ca="1">IF(C166="","",IF(C166=0,"","tisk"))</f>
        <v>tisk</v>
      </c>
      <c r="H166" s="202"/>
      <c r="I166" s="91"/>
      <c r="J166" s="92"/>
      <c r="K166" s="92"/>
      <c r="L166" s="87"/>
      <c r="M166" s="88"/>
      <c r="N166" s="89"/>
      <c r="O166" s="90"/>
      <c r="P166" s="72"/>
      <c r="Q166" s="72"/>
      <c r="R166" s="32"/>
    </row>
    <row r="167" spans="1:18" ht="25.5">
      <c r="A167" s="203">
        <f ca="1">INDIRECT(ADDRESS($F167,1,4,1,$F$3))</f>
        <v>90</v>
      </c>
      <c r="B167" s="203">
        <f ca="1">INDIRECT(ADDRESS($F167,2,4,1,$F$3))</f>
        <v>965123</v>
      </c>
      <c r="C167" s="204" t="str">
        <f ca="1">INDIRECT(ADDRESS($F167,3,4,1,$F$3))</f>
        <v>Demontáž koleje na dřevěných pražcích do kolejových polí s odvozem na montážní základnu s následným rozebráním</v>
      </c>
      <c r="D167" s="205" t="str">
        <f ca="1">INDIRECT(ADDRESS($F167,4,4,1,$F$3))</f>
        <v>M</v>
      </c>
      <c r="E167" s="206">
        <f ca="1">INDIRECT(ADDRESS($F167,5,4,1,$F$3))</f>
        <v>992.3</v>
      </c>
      <c r="F167" s="207">
        <f>F165+1</f>
        <v>89</v>
      </c>
      <c r="G167" s="208" t="str">
        <f ca="1">IF(A167="","",IF(A167="S","",IF(A167=0,"","tisk")))</f>
        <v>tisk</v>
      </c>
      <c r="H167" s="193">
        <f ca="1">1000*ROUND(E167,3)-1000*E167</f>
        <v>0</v>
      </c>
      <c r="I167" s="209" t="str">
        <f ca="1">IF(A167="Díl:","díl","")</f>
        <v/>
      </c>
      <c r="J167" s="92"/>
      <c r="K167" s="92"/>
      <c r="L167" s="87"/>
      <c r="M167" s="88"/>
      <c r="N167" s="89"/>
      <c r="O167" s="90"/>
      <c r="P167" s="72"/>
      <c r="Q167" s="72"/>
      <c r="R167" s="32"/>
    </row>
    <row r="168" spans="1:18">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ht="25.5">
      <c r="A169" s="203">
        <f ca="1">INDIRECT(ADDRESS($F169,1,4,1,$F$3))</f>
        <v>91</v>
      </c>
      <c r="B169" s="203">
        <f ca="1">INDIRECT(ADDRESS($F169,2,4,1,$F$3))</f>
        <v>965126</v>
      </c>
      <c r="C169" s="204" t="str">
        <f ca="1">INDIRECT(ADDRESS($F169,3,4,1,$F$3))</f>
        <v>Demontáž koleje na dřevěných pražcích - odvoz rozebraných součástí (z místa demontáže nebo z montážní základny) k likvidaci</v>
      </c>
      <c r="D169" s="205" t="str">
        <f ca="1">INDIRECT(ADDRESS($F169,4,4,1,$F$3))</f>
        <v>T.KM</v>
      </c>
      <c r="E169" s="206">
        <f ca="1">INDIRECT(ADDRESS($F169,5,4,1,$F$3))</f>
        <v>6509.4880000000003</v>
      </c>
      <c r="F169" s="207">
        <f>F167+1</f>
        <v>90</v>
      </c>
      <c r="G169" s="208" t="str">
        <f ca="1">IF(A169="","",IF(A169="S","",IF(A169=0,"","tisk")))</f>
        <v>tisk</v>
      </c>
      <c r="H169" s="193">
        <f ca="1">1000*ROUND(E169,3)-1000*E169</f>
        <v>0</v>
      </c>
      <c r="I169" s="209" t="str">
        <f ca="1">IF(A169="Díl:","díl","")</f>
        <v/>
      </c>
      <c r="J169" s="92"/>
      <c r="K169" s="92"/>
      <c r="L169" s="87"/>
      <c r="M169" s="88"/>
      <c r="N169" s="89"/>
      <c r="O169" s="90"/>
      <c r="P169" s="72"/>
      <c r="Q169" s="72"/>
      <c r="R169" s="32"/>
    </row>
    <row r="170" spans="1:18" ht="24">
      <c r="A170" s="196"/>
      <c r="B170" s="196"/>
      <c r="C170" s="197" t="str">
        <f ca="1">IF(ISNUMBER(E169)=TRUE,INDIRECT(ADDRESS($F169,16,4,1,$F$3)),"")</f>
        <v>Délka koleje na dřevěných pražcích x rozdělení x hmotnost dřevěného pražce x vzdálenost 992,3*1,64*0,1*40=6509,4880</v>
      </c>
      <c r="D170" s="198"/>
      <c r="E170" s="199"/>
      <c r="F170" s="200"/>
      <c r="G170" s="201" t="str">
        <f ca="1">IF(C170="","",IF(C170=0,"","tisk"))</f>
        <v>tisk</v>
      </c>
      <c r="H170" s="202"/>
      <c r="I170" s="91"/>
      <c r="J170" s="92"/>
      <c r="K170" s="92"/>
      <c r="L170" s="87"/>
      <c r="M170" s="88"/>
      <c r="N170" s="89"/>
      <c r="O170" s="90"/>
      <c r="P170" s="72"/>
      <c r="Q170" s="72"/>
      <c r="R170" s="32"/>
    </row>
    <row r="171" spans="1:18" ht="25.5">
      <c r="A171" s="203">
        <f ca="1">INDIRECT(ADDRESS($F171,1,4,1,$F$3))</f>
        <v>92</v>
      </c>
      <c r="B171" s="203">
        <f ca="1">INDIRECT(ADDRESS($F171,2,4,1,$F$3))</f>
        <v>965223</v>
      </c>
      <c r="C171" s="204" t="str">
        <f ca="1">INDIRECT(ADDRESS($F171,3,4,1,$F$3))</f>
        <v>Demontáž výhybkové konstrukce na dřevěných pražcích do kolejových polí s odvozem na montážní základnu s následným rozebráním</v>
      </c>
      <c r="D171" s="205" t="str">
        <f ca="1">INDIRECT(ADDRESS($F171,4,4,1,$F$3))</f>
        <v>M</v>
      </c>
      <c r="E171" s="206">
        <f ca="1">INDIRECT(ADDRESS($F171,5,4,1,$F$3))</f>
        <v>1146.5060000000001</v>
      </c>
      <c r="F171" s="207">
        <f>F169+1</f>
        <v>91</v>
      </c>
      <c r="G171" s="208" t="str">
        <f ca="1">IF(A171="","",IF(A171="S","",IF(A171=0,"","tisk")))</f>
        <v>tisk</v>
      </c>
      <c r="H171" s="193">
        <f ca="1">1000*ROUND(E171,3)-1000*E171</f>
        <v>0</v>
      </c>
      <c r="I171" s="209" t="str">
        <f ca="1">IF(A171="Díl:","díl","")</f>
        <v/>
      </c>
      <c r="J171" s="92"/>
      <c r="K171" s="92"/>
      <c r="L171" s="87"/>
      <c r="M171" s="88"/>
      <c r="N171" s="89"/>
      <c r="O171" s="90"/>
      <c r="P171" s="72"/>
      <c r="Q171" s="72"/>
      <c r="R171" s="32"/>
    </row>
    <row r="172" spans="1:18">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ht="25.5">
      <c r="A173" s="203">
        <f ca="1">INDIRECT(ADDRESS($F173,1,4,1,$F$3))</f>
        <v>93</v>
      </c>
      <c r="B173" s="203">
        <f ca="1">INDIRECT(ADDRESS($F173,2,4,1,$F$3))</f>
        <v>965226</v>
      </c>
      <c r="C173" s="204" t="str">
        <f ca="1">INDIRECT(ADDRESS($F173,3,4,1,$F$3))</f>
        <v>Demontáž výhybkové konstrukce na dřevěných pražcích - odvoz rozebraných součástí (z místa demontáže nebo z montážní základny) k likvidaci</v>
      </c>
      <c r="D173" s="205" t="str">
        <f ca="1">INDIRECT(ADDRESS($F173,4,4,1,$F$3))</f>
        <v>T.KM</v>
      </c>
      <c r="E173" s="206">
        <f ca="1">INDIRECT(ADDRESS($F173,5,4,1,$F$3))</f>
        <v>5860</v>
      </c>
      <c r="F173" s="207">
        <f>F171+1</f>
        <v>92</v>
      </c>
      <c r="G173" s="208" t="str">
        <f ca="1">IF(A173="","",IF(A173="S","",IF(A173=0,"","tisk")))</f>
        <v>tisk</v>
      </c>
      <c r="H173" s="193">
        <f ca="1">1000*ROUND(E173,3)-1000*E173</f>
        <v>0</v>
      </c>
      <c r="I173" s="209" t="str">
        <f ca="1">IF(A173="Díl:","díl","")</f>
        <v/>
      </c>
      <c r="J173" s="92"/>
      <c r="K173" s="92"/>
      <c r="L173" s="87"/>
      <c r="M173" s="88"/>
      <c r="N173" s="89"/>
      <c r="O173" s="90"/>
      <c r="P173" s="72"/>
      <c r="Q173" s="72"/>
      <c r="R173" s="32"/>
    </row>
    <row r="174" spans="1:18">
      <c r="A174" s="196"/>
      <c r="B174" s="196"/>
      <c r="C174" s="197" t="str">
        <f ca="1">IF(ISNUMBER(E173)=TRUE,INDIRECT(ADDRESS($F173,16,4,1,$F$3)),"")</f>
        <v>hmotnost pražců z výhybek x 40km 146,5*40=5860,0000</v>
      </c>
      <c r="D174" s="198"/>
      <c r="E174" s="199"/>
      <c r="F174" s="200"/>
      <c r="G174" s="201" t="str">
        <f ca="1">IF(C174="","",IF(C174=0,"","tisk"))</f>
        <v>tisk</v>
      </c>
      <c r="H174" s="202"/>
      <c r="I174" s="91"/>
      <c r="J174" s="92"/>
      <c r="K174" s="92"/>
      <c r="L174" s="87"/>
      <c r="M174" s="88"/>
      <c r="N174" s="89"/>
      <c r="O174" s="90"/>
      <c r="P174" s="72"/>
      <c r="Q174" s="72"/>
      <c r="R174" s="32"/>
    </row>
    <row r="175" spans="1:18">
      <c r="A175" s="203">
        <f ca="1">INDIRECT(ADDRESS($F175,1,4,1,$F$3))</f>
        <v>94</v>
      </c>
      <c r="B175" s="203">
        <f ca="1">INDIRECT(ADDRESS($F175,2,4,1,$F$3))</f>
        <v>965821</v>
      </c>
      <c r="C175" s="204" t="str">
        <f ca="1">INDIRECT(ADDRESS($F175,3,4,1,$F$3))</f>
        <v>Demontáž kilometrovníku, hektometrovníku, mezníku</v>
      </c>
      <c r="D175" s="205" t="str">
        <f ca="1">INDIRECT(ADDRESS($F175,4,4,1,$F$3))</f>
        <v>KUS</v>
      </c>
      <c r="E175" s="206">
        <f ca="1">INDIRECT(ADDRESS($F175,5,4,1,$F$3))</f>
        <v>10</v>
      </c>
      <c r="F175" s="207">
        <f>F173+1</f>
        <v>93</v>
      </c>
      <c r="G175" s="208" t="str">
        <f ca="1">IF(A175="","",IF(A175="S","",IF(A175=0,"","tisk")))</f>
        <v>tisk</v>
      </c>
      <c r="H175" s="193">
        <f ca="1">1000*ROUND(E175,3)-1000*E175</f>
        <v>0</v>
      </c>
      <c r="I175" s="209" t="str">
        <f ca="1">IF(A175="Díl:","díl","")</f>
        <v/>
      </c>
      <c r="J175" s="92"/>
      <c r="K175" s="92"/>
      <c r="L175" s="87"/>
      <c r="M175" s="88"/>
      <c r="N175" s="89"/>
      <c r="O175" s="90"/>
      <c r="P175" s="72"/>
      <c r="Q175" s="72"/>
      <c r="R175" s="32"/>
    </row>
    <row r="176" spans="1:18">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ht="25.5">
      <c r="A177" s="203">
        <f ca="1">INDIRECT(ADDRESS($F177,1,4,1,$F$3))</f>
        <v>95</v>
      </c>
      <c r="B177" s="203">
        <f ca="1">INDIRECT(ADDRESS($F177,2,4,1,$F$3))</f>
        <v>965822</v>
      </c>
      <c r="C177" s="204" t="str">
        <f ca="1">INDIRECT(ADDRESS($F177,3,4,1,$F$3))</f>
        <v>Demontáž kilometrovníku, hektometrovníku, mezníku - odvoz (na likvidaci odpadů nebo jiné určené místo)</v>
      </c>
      <c r="D177" s="205" t="str">
        <f ca="1">INDIRECT(ADDRESS($F177,4,4,1,$F$3))</f>
        <v>T.KM</v>
      </c>
      <c r="E177" s="206">
        <f ca="1">INDIRECT(ADDRESS($F177,5,4,1,$F$3))</f>
        <v>51.25</v>
      </c>
      <c r="F177" s="207">
        <f>F175+1</f>
        <v>94</v>
      </c>
      <c r="G177" s="208" t="str">
        <f ca="1">IF(A177="","",IF(A177="S","",IF(A177=0,"","tisk")))</f>
        <v>tisk</v>
      </c>
      <c r="H177" s="193">
        <f ca="1">1000*ROUND(E177,3)-1000*E177</f>
        <v>0</v>
      </c>
      <c r="I177" s="209" t="str">
        <f ca="1">IF(A177="Díl:","díl","")</f>
        <v/>
      </c>
      <c r="J177" s="92"/>
      <c r="K177" s="92"/>
      <c r="L177" s="87"/>
      <c r="M177" s="88"/>
      <c r="N177" s="89"/>
      <c r="O177" s="90"/>
      <c r="P177" s="72"/>
      <c r="Q177" s="72"/>
      <c r="R177" s="32"/>
    </row>
    <row r="178" spans="1:18">
      <c r="A178" s="196"/>
      <c r="B178" s="196"/>
      <c r="C178" s="197" t="str">
        <f ca="1">IF(ISNUMBER(E177)=TRUE,INDIRECT(ADDRESS($F177,16,4,1,$F$3)),"")</f>
        <v>2xKilometrovník + 8 x hektometrovník x vzdálenost (2*0,397+8*0,157)*25=51,2500</v>
      </c>
      <c r="D178" s="198"/>
      <c r="E178" s="199"/>
      <c r="F178" s="200"/>
      <c r="G178" s="201" t="str">
        <f ca="1">IF(C178="","",IF(C178=0,"","tisk"))</f>
        <v>tisk</v>
      </c>
      <c r="H178" s="202"/>
      <c r="I178" s="91"/>
      <c r="J178" s="92"/>
      <c r="K178" s="92"/>
      <c r="L178" s="87"/>
      <c r="M178" s="88"/>
      <c r="N178" s="89"/>
      <c r="O178" s="90"/>
      <c r="P178" s="72"/>
      <c r="Q178" s="72"/>
      <c r="R178" s="32"/>
    </row>
    <row r="179" spans="1:18">
      <c r="A179" s="203">
        <f ca="1">INDIRECT(ADDRESS($F179,1,4,1,$F$3))</f>
        <v>96</v>
      </c>
      <c r="B179" s="203">
        <f ca="1">INDIRECT(ADDRESS($F179,2,4,1,$F$3))</f>
        <v>965831</v>
      </c>
      <c r="C179" s="204" t="str">
        <f ca="1">INDIRECT(ADDRESS($F179,3,4,1,$F$3))</f>
        <v>Demontáž námezníku</v>
      </c>
      <c r="D179" s="205" t="str">
        <f ca="1">INDIRECT(ADDRESS($F179,4,4,1,$F$3))</f>
        <v>KUS</v>
      </c>
      <c r="E179" s="206">
        <f ca="1">INDIRECT(ADDRESS($F179,5,4,1,$F$3))</f>
        <v>18</v>
      </c>
      <c r="F179" s="207">
        <f>F177+1</f>
        <v>95</v>
      </c>
      <c r="G179" s="208" t="str">
        <f ca="1">IF(A179="","",IF(A179="S","",IF(A179=0,"","tisk")))</f>
        <v>tisk</v>
      </c>
      <c r="H179" s="193">
        <f ca="1">1000*ROUND(E179,3)-1000*E179</f>
        <v>0</v>
      </c>
      <c r="I179" s="209" t="str">
        <f ca="1">IF(A179="Díl:","díl","")</f>
        <v/>
      </c>
      <c r="J179" s="92"/>
      <c r="K179" s="92"/>
      <c r="L179" s="87"/>
      <c r="M179" s="88"/>
      <c r="N179" s="89"/>
      <c r="O179" s="90"/>
      <c r="P179" s="72"/>
      <c r="Q179" s="72"/>
      <c r="R179" s="32"/>
    </row>
    <row r="180" spans="1:18">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c r="A181" s="203">
        <f ca="1">INDIRECT(ADDRESS($F181,1,4,1,$F$3))</f>
        <v>97</v>
      </c>
      <c r="B181" s="203">
        <f ca="1">INDIRECT(ADDRESS($F181,2,4,1,$F$3))</f>
        <v>965832</v>
      </c>
      <c r="C181" s="204" t="str">
        <f ca="1">INDIRECT(ADDRESS($F181,3,4,1,$F$3))</f>
        <v>Demontáž námezníku - odvoz (na likvidaci odpadů nebo jiné určené místo)</v>
      </c>
      <c r="D181" s="205" t="str">
        <f ca="1">INDIRECT(ADDRESS($F181,4,4,1,$F$3))</f>
        <v>T.KM</v>
      </c>
      <c r="E181" s="206">
        <f ca="1">INDIRECT(ADDRESS($F181,5,4,1,$F$3))</f>
        <v>25.2</v>
      </c>
      <c r="F181" s="207">
        <f>F179+1</f>
        <v>96</v>
      </c>
      <c r="G181" s="208" t="str">
        <f ca="1">IF(A181="","",IF(A181="S","",IF(A181=0,"","tisk")))</f>
        <v>tisk</v>
      </c>
      <c r="H181" s="193">
        <f ca="1">1000*ROUND(E181,3)-1000*E181</f>
        <v>0</v>
      </c>
      <c r="I181" s="212" t="str">
        <f ca="1">IF(A181="Díl:","díl","")</f>
        <v/>
      </c>
      <c r="J181" s="92"/>
      <c r="K181" s="92"/>
      <c r="L181" s="87"/>
      <c r="M181" s="88"/>
      <c r="N181" s="89"/>
      <c r="O181" s="90"/>
      <c r="P181" s="72"/>
      <c r="Q181" s="72"/>
      <c r="R181" s="32"/>
    </row>
    <row r="182" spans="1:18">
      <c r="A182" s="196"/>
      <c r="B182" s="196"/>
      <c r="C182" s="197" t="str">
        <f ca="1">IF(ISNUMBER(E181)=TRUE,INDIRECT(ADDRESS($F181,16,4,1,$F$3)),"")</f>
        <v>18*0,056*25=25,2000</v>
      </c>
      <c r="D182" s="198"/>
      <c r="E182" s="199"/>
      <c r="F182" s="200"/>
      <c r="G182" s="201" t="str">
        <f ca="1">IF(C182="","",IF(C182=0,"","tisk"))</f>
        <v>tisk</v>
      </c>
      <c r="H182" s="202"/>
      <c r="I182" s="91"/>
      <c r="J182" s="92"/>
      <c r="K182" s="92"/>
      <c r="L182" s="87"/>
      <c r="M182" s="88"/>
      <c r="N182" s="89"/>
      <c r="O182" s="90"/>
      <c r="P182" s="72"/>
      <c r="Q182" s="72"/>
    </row>
    <row r="183" spans="1:18">
      <c r="A183" s="203">
        <f ca="1">INDIRECT(ADDRESS($F183,1,4,1,$F$3))</f>
        <v>98</v>
      </c>
      <c r="B183" s="203">
        <f ca="1">INDIRECT(ADDRESS($F183,2,4,1,$F$3))</f>
        <v>965841</v>
      </c>
      <c r="C183" s="204" t="str">
        <f ca="1">INDIRECT(ADDRESS($F183,3,4,1,$F$3))</f>
        <v>Demontáž jakékoliv návěsti</v>
      </c>
      <c r="D183" s="205" t="str">
        <f ca="1">INDIRECT(ADDRESS($F183,4,4,1,$F$3))</f>
        <v>KUS</v>
      </c>
      <c r="E183" s="206">
        <f ca="1">INDIRECT(ADDRESS($F183,5,4,1,$F$3))</f>
        <v>7</v>
      </c>
      <c r="F183" s="207">
        <f>F181+1</f>
        <v>97</v>
      </c>
      <c r="G183" s="208" t="str">
        <f ca="1">IF(A183="","",IF(A183="S","",IF(A183=0,"","tisk")))</f>
        <v>tisk</v>
      </c>
      <c r="H183" s="193">
        <f ca="1">1000*ROUND(E183,3)-1000*E183</f>
        <v>0</v>
      </c>
      <c r="I183" s="209" t="str">
        <f ca="1">IF(A183="Díl:","díl","")</f>
        <v/>
      </c>
      <c r="J183" s="92"/>
      <c r="K183" s="92"/>
      <c r="L183" s="87"/>
      <c r="M183" s="88"/>
      <c r="N183" s="89"/>
      <c r="O183" s="90"/>
      <c r="P183" s="72"/>
      <c r="Q183" s="72"/>
    </row>
    <row r="184" spans="1:18">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c r="A185" s="203">
        <f ca="1">INDIRECT(ADDRESS($F185,1,4,1,$F$3))</f>
        <v>99</v>
      </c>
      <c r="B185" s="203">
        <f ca="1">INDIRECT(ADDRESS($F185,2,4,1,$F$3))</f>
        <v>965842</v>
      </c>
      <c r="C185" s="204" t="str">
        <f ca="1">INDIRECT(ADDRESS($F185,3,4,1,$F$3))</f>
        <v>Demontáž jakékoliv návěsti - odvoz (na likvidaci odpadů nebo jiné určené místo)</v>
      </c>
      <c r="D185" s="205" t="str">
        <f ca="1">INDIRECT(ADDRESS($F185,4,4,1,$F$3))</f>
        <v>T.KM</v>
      </c>
      <c r="E185" s="206">
        <f ca="1">INDIRECT(ADDRESS($F185,5,4,1,$F$3))</f>
        <v>8.75</v>
      </c>
      <c r="F185" s="207">
        <f>F183+1</f>
        <v>98</v>
      </c>
      <c r="G185" s="208" t="str">
        <f ca="1">IF(A185="","",IF(A185="S","",IF(A185=0,"","tisk")))</f>
        <v>tisk</v>
      </c>
      <c r="H185" s="193">
        <f ca="1">1000*ROUND(E185,3)-1000*E185</f>
        <v>0</v>
      </c>
      <c r="I185" s="209" t="str">
        <f ca="1">IF(A185="Díl:","díl","")</f>
        <v/>
      </c>
      <c r="J185" s="92"/>
      <c r="K185" s="92"/>
      <c r="L185" s="87"/>
      <c r="M185" s="88"/>
      <c r="N185" s="89"/>
      <c r="O185" s="90"/>
      <c r="P185" s="72"/>
      <c r="Q185" s="72"/>
    </row>
    <row r="186" spans="1:18">
      <c r="A186" s="196"/>
      <c r="B186" s="196"/>
      <c r="C186" s="197" t="str">
        <f ca="1">IF(ISNUMBER(E185)=TRUE,INDIRECT(ADDRESS($F185,16,4,1,$F$3)),"")</f>
        <v>7*0,050*25=8,7500</v>
      </c>
      <c r="D186" s="198"/>
      <c r="E186" s="199"/>
      <c r="F186" s="200"/>
      <c r="G186" s="201" t="str">
        <f ca="1">IF(C186="","",IF(C186=0,"","tisk"))</f>
        <v>tisk</v>
      </c>
      <c r="H186" s="202"/>
      <c r="I186" s="91"/>
      <c r="J186" s="92"/>
      <c r="K186" s="92"/>
      <c r="L186" s="87"/>
      <c r="M186" s="88"/>
      <c r="N186" s="89"/>
      <c r="O186" s="90"/>
      <c r="P186" s="72"/>
      <c r="Q186" s="72"/>
    </row>
    <row r="187" spans="1:18">
      <c r="A187" s="203">
        <f ca="1">INDIRECT(ADDRESS($F187,1,4,1,$F$3))</f>
        <v>100</v>
      </c>
      <c r="B187" s="203">
        <f ca="1">INDIRECT(ADDRESS($F187,2,4,1,$F$3))</f>
        <v>965851</v>
      </c>
      <c r="C187" s="204" t="str">
        <f ca="1">INDIRECT(ADDRESS($F187,3,4,1,$F$3))</f>
        <v>Demontáž zajišťovací značky</v>
      </c>
      <c r="D187" s="205" t="str">
        <f ca="1">INDIRECT(ADDRESS($F187,4,4,1,$F$3))</f>
        <v>KUS</v>
      </c>
      <c r="E187" s="206">
        <f ca="1">INDIRECT(ADDRESS($F187,5,4,1,$F$3))</f>
        <v>103</v>
      </c>
      <c r="F187" s="207">
        <f>F185+1</f>
        <v>99</v>
      </c>
      <c r="G187" s="208" t="str">
        <f ca="1">IF(A187="","",IF(A187="S","",IF(A187=0,"","tisk")))</f>
        <v>tisk</v>
      </c>
      <c r="H187" s="193">
        <f ca="1">1000*ROUND(E187,3)-1000*E187</f>
        <v>0</v>
      </c>
      <c r="I187" s="209" t="str">
        <f ca="1">IF(A187="Díl:","díl","")</f>
        <v/>
      </c>
      <c r="J187" s="92"/>
      <c r="K187" s="92"/>
      <c r="L187" s="87"/>
      <c r="M187" s="88"/>
      <c r="N187" s="89"/>
      <c r="O187" s="90"/>
      <c r="P187" s="72"/>
      <c r="Q187" s="72"/>
    </row>
    <row r="188" spans="1:18">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c r="A189" s="203">
        <f ca="1">INDIRECT(ADDRESS($F189,1,4,1,$F$3))</f>
        <v>101</v>
      </c>
      <c r="B189" s="203">
        <f ca="1">INDIRECT(ADDRESS($F189,2,4,1,$F$3))</f>
        <v>965852</v>
      </c>
      <c r="C189" s="204" t="str">
        <f ca="1">INDIRECT(ADDRESS($F189,3,4,1,$F$3))</f>
        <v>Demontáž zajišťovací značky - odvoz (na likvidaci odpadů nebo jiné určené místo)</v>
      </c>
      <c r="D189" s="205" t="str">
        <f ca="1">INDIRECT(ADDRESS($F189,4,4,1,$F$3))</f>
        <v>T.KM</v>
      </c>
      <c r="E189" s="206">
        <f ca="1">INDIRECT(ADDRESS($F189,5,4,1,$F$3))</f>
        <v>175.1</v>
      </c>
      <c r="F189" s="207">
        <f>F187+1</f>
        <v>100</v>
      </c>
      <c r="G189" s="208" t="str">
        <f ca="1">IF(A189="","",IF(A189="S","",IF(A189=0,"","tisk")))</f>
        <v>tisk</v>
      </c>
      <c r="H189" s="193">
        <f ca="1">1000*ROUND(E189,3)-1000*E189</f>
        <v>0</v>
      </c>
      <c r="I189" s="209" t="str">
        <f ca="1">IF(A189="Díl:","díl","")</f>
        <v/>
      </c>
      <c r="J189" s="92"/>
      <c r="K189" s="92"/>
      <c r="L189" s="87"/>
      <c r="M189" s="88"/>
      <c r="N189" s="89"/>
      <c r="O189" s="90"/>
      <c r="P189" s="72"/>
      <c r="Q189" s="72"/>
    </row>
    <row r="190" spans="1:18">
      <c r="A190" s="196"/>
      <c r="B190" s="196"/>
      <c r="C190" s="197" t="str">
        <f ca="1">IF(ISNUMBER(E189)=TRUE,INDIRECT(ADDRESS($F189,16,4,1,$F$3)),"")</f>
        <v>103*0,068*25=175,1000</v>
      </c>
      <c r="D190" s="198"/>
      <c r="E190" s="199"/>
      <c r="F190" s="200"/>
      <c r="G190" s="201" t="str">
        <f ca="1">IF(C190="","",IF(C190=0,"","tisk"))</f>
        <v>tisk</v>
      </c>
      <c r="H190" s="202"/>
      <c r="I190" s="91"/>
      <c r="J190" s="92"/>
      <c r="K190" s="92"/>
      <c r="L190" s="87"/>
      <c r="M190" s="88"/>
      <c r="N190" s="89"/>
      <c r="O190" s="90"/>
      <c r="P190" s="72"/>
      <c r="Q190" s="72"/>
    </row>
    <row r="191" spans="1:18">
      <c r="A191" s="203">
        <f ca="1">INDIRECT(ADDRESS($F191,1,4,1,$F$3))</f>
        <v>102</v>
      </c>
      <c r="B191" s="203">
        <f ca="1">INDIRECT(ADDRESS($F191,2,4,1,$F$3))</f>
        <v>965441</v>
      </c>
      <c r="C191" s="204" t="str">
        <f ca="1">INDIRECT(ADDRESS($F191,3,4,1,$F$3))</f>
        <v>Odstranění zarážedla kolejnicového</v>
      </c>
      <c r="D191" s="205" t="str">
        <f ca="1">INDIRECT(ADDRESS($F191,4,4,1,$F$3))</f>
        <v>KUS</v>
      </c>
      <c r="E191" s="206">
        <f ca="1">INDIRECT(ADDRESS($F191,5,4,1,$F$3))</f>
        <v>3</v>
      </c>
      <c r="F191" s="207">
        <f>F189+1</f>
        <v>101</v>
      </c>
      <c r="G191" s="208" t="str">
        <f ca="1">IF(A191="","",IF(A191="S","",IF(A191=0,"","tisk")))</f>
        <v>tisk</v>
      </c>
      <c r="H191" s="193">
        <f ca="1">1000*ROUND(E191,3)-1000*E191</f>
        <v>0</v>
      </c>
      <c r="I191" s="212" t="str">
        <f ca="1">IF(A191="Díl:","díl","")</f>
        <v/>
      </c>
      <c r="J191" s="92"/>
      <c r="K191" s="92"/>
      <c r="L191" s="87"/>
      <c r="M191" s="88"/>
      <c r="N191" s="89"/>
      <c r="O191" s="90"/>
      <c r="P191" s="72"/>
      <c r="Q191" s="72"/>
    </row>
    <row r="192" spans="1:18">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c r="A193" s="203">
        <f ca="1">INDIRECT(ADDRESS($F193,1,4,1,$F$3))</f>
        <v>103</v>
      </c>
      <c r="B193" s="203">
        <f ca="1">INDIRECT(ADDRESS($F193,2,4,1,$F$3))</f>
        <v>965442</v>
      </c>
      <c r="C193" s="204" t="str">
        <f ca="1">INDIRECT(ADDRESS($F193,3,4,1,$F$3))</f>
        <v>Odstranění zarážedla kolejnicového - odvoz (na likvidaci odpadů nebo jiné určené místo)</v>
      </c>
      <c r="D193" s="205" t="str">
        <f ca="1">INDIRECT(ADDRESS($F193,4,4,1,$F$3))</f>
        <v>T.KM</v>
      </c>
      <c r="E193" s="206">
        <f ca="1">INDIRECT(ADDRESS($F193,5,4,1,$F$3))</f>
        <v>450</v>
      </c>
      <c r="F193" s="207">
        <f>F191+1</f>
        <v>102</v>
      </c>
      <c r="G193" s="208" t="str">
        <f ca="1">IF(A193="","",IF(A193="S","",IF(A193=0,"","tisk")))</f>
        <v>tisk</v>
      </c>
      <c r="H193" s="193">
        <f ca="1">1000*ROUND(E193,3)-1000*E193</f>
        <v>0</v>
      </c>
      <c r="I193" s="209" t="str">
        <f ca="1">IF(A193="Díl:","díl","")</f>
        <v/>
      </c>
      <c r="J193" s="92"/>
      <c r="K193" s="92"/>
      <c r="L193" s="87"/>
      <c r="M193" s="88"/>
      <c r="N193" s="89"/>
      <c r="O193" s="90"/>
      <c r="P193" s="72"/>
      <c r="Q193" s="72"/>
    </row>
    <row r="194" spans="1:17">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c r="A195" s="203">
        <f ca="1">INDIRECT(ADDRESS($F195,1,4,1,$F$3))</f>
        <v>104</v>
      </c>
      <c r="B195" s="203">
        <f ca="1">INDIRECT(ADDRESS($F195,2,4,1,$F$3))</f>
        <v>923361</v>
      </c>
      <c r="C195" s="204" t="str">
        <f ca="1">INDIRECT(ADDRESS($F195,3,4,1,$F$3))</f>
        <v>RYCHLOSTNÍK "3" - TERČ</v>
      </c>
      <c r="D195" s="205" t="str">
        <f ca="1">INDIRECT(ADDRESS($F195,4,4,1,$F$3))</f>
        <v>KUS</v>
      </c>
      <c r="E195" s="206">
        <f ca="1">INDIRECT(ADDRESS($F195,5,4,1,$F$3))</f>
        <v>2</v>
      </c>
      <c r="F195" s="207">
        <f>F193+1</f>
        <v>103</v>
      </c>
      <c r="G195" s="208" t="str">
        <f ca="1">IF(A195="","",IF(A195="S","",IF(A195=0,"","tisk")))</f>
        <v>tisk</v>
      </c>
      <c r="H195" s="193">
        <f ca="1">1000*ROUND(E195,3)-1000*E195</f>
        <v>0</v>
      </c>
      <c r="I195" s="209" t="str">
        <f ca="1">IF(A195="Díl:","díl","")</f>
        <v/>
      </c>
      <c r="J195" s="92"/>
      <c r="K195" s="92"/>
      <c r="L195" s="87"/>
      <c r="M195" s="88"/>
      <c r="N195" s="89"/>
      <c r="O195" s="90"/>
      <c r="P195" s="72"/>
      <c r="Q195" s="72"/>
    </row>
    <row r="196" spans="1:17">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c r="A197" s="203">
        <f ca="1">INDIRECT(ADDRESS($F197,1,4,1,$F$3))</f>
        <v>105</v>
      </c>
      <c r="B197" s="203">
        <f ca="1">INDIRECT(ADDRESS($F197,2,4,1,$F$3))</f>
        <v>923451</v>
      </c>
      <c r="C197" s="204" t="str">
        <f ca="1">INDIRECT(ADDRESS($F197,3,4,1,$F$3))</f>
        <v>NÁVĚST "ZKRÁCENÁ VZDÁLENOST"</v>
      </c>
      <c r="D197" s="205" t="str">
        <f ca="1">INDIRECT(ADDRESS($F197,4,4,1,$F$3))</f>
        <v>KUS</v>
      </c>
      <c r="E197" s="206">
        <f ca="1">INDIRECT(ADDRESS($F197,5,4,1,$F$3))</f>
        <v>1</v>
      </c>
      <c r="F197" s="207">
        <f>F195+1</f>
        <v>104</v>
      </c>
      <c r="G197" s="208" t="str">
        <f ca="1">IF(A197="","",IF(A197="S","",IF(A197=0,"","tisk")))</f>
        <v>tisk</v>
      </c>
      <c r="H197" s="193">
        <f ca="1">1000*ROUND(E197,3)-1000*E197</f>
        <v>0</v>
      </c>
      <c r="I197" s="209" t="str">
        <f ca="1">IF(A197="Díl:","díl","")</f>
        <v/>
      </c>
      <c r="J197" s="92"/>
      <c r="K197" s="92"/>
      <c r="L197" s="87"/>
      <c r="M197" s="88"/>
      <c r="N197" s="89"/>
      <c r="O197" s="90"/>
      <c r="P197" s="72"/>
      <c r="Q197" s="72"/>
    </row>
    <row r="198" spans="1:17">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ht="25.5">
      <c r="A199" s="203">
        <f ca="1">INDIRECT(ADDRESS($F199,1,4,1,$F$3))</f>
        <v>301</v>
      </c>
      <c r="B199" s="203" t="str">
        <f ca="1">INDIRECT(ADDRESS($F199,2,4,1,$F$3))</f>
        <v>53932C</v>
      </c>
      <c r="C199" s="204" t="str">
        <f ca="1">INDIRECT(ADDRESS($F199,3,4,1,$F$3))</f>
        <v>ZVLÁŠTNÍ VYBAVENÍ VÝHYBEK, TEPELNĚ OPRACOVANÝ JAZYK S OPORNICÍ 49 E1 PRO TVAR 1:12-500</v>
      </c>
      <c r="D199" s="205" t="str">
        <f ca="1">INDIRECT(ADDRESS($F199,4,4,1,$F$3))</f>
        <v>sada</v>
      </c>
      <c r="E199" s="206">
        <f ca="1">INDIRECT(ADDRESS($F199,5,4,1,$F$3))</f>
        <v>2</v>
      </c>
      <c r="F199" s="207">
        <f>F197+1</f>
        <v>105</v>
      </c>
      <c r="G199" s="208" t="str">
        <f ca="1">IF(A199="","",IF(A199="S","",IF(A199=0,"","tisk")))</f>
        <v>tisk</v>
      </c>
      <c r="H199" s="193">
        <f ca="1">1000*ROUND(E199,3)-1000*E199</f>
        <v>0</v>
      </c>
      <c r="I199" s="212" t="str">
        <f ca="1">IF(A199="Díl:","díl","")</f>
        <v/>
      </c>
      <c r="J199" s="92"/>
      <c r="K199" s="92"/>
      <c r="L199" s="87"/>
      <c r="M199" s="88"/>
      <c r="N199" s="89"/>
      <c r="O199" s="90"/>
      <c r="P199" s="72"/>
      <c r="Q199" s="72"/>
    </row>
    <row r="200" spans="1:17">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ht="25.5">
      <c r="A201" s="203">
        <f ca="1">INDIRECT(ADDRESS($F201,1,4,1,$F$3))</f>
        <v>302</v>
      </c>
      <c r="B201" s="203">
        <f ca="1">INDIRECT(ADDRESS($F201,2,4,1,$F$3))</f>
        <v>15510</v>
      </c>
      <c r="C201" s="204" t="str">
        <f ca="1">INDIRECT(ADDRESS($F201,3,4,1,$F$3))</f>
        <v>POPLATKY ZA LIKVIDACŮ ODPADŮ NEBEZPEČNÝCH - 17 05 07*  LOKÁLNĚ ZNEČIŠTĚNÝ ŠTĚRK A ZEMINA Z KOLEJIŠTĚ (VÝHYBKY)</v>
      </c>
      <c r="D201" s="205" t="str">
        <f ca="1">INDIRECT(ADDRESS($F201,4,4,1,$F$3))</f>
        <v>t</v>
      </c>
      <c r="E201" s="206">
        <f ca="1">INDIRECT(ADDRESS($F201,5,4,1,$F$3))</f>
        <v>499.5</v>
      </c>
      <c r="F201" s="207">
        <f>F199+1</f>
        <v>106</v>
      </c>
      <c r="G201" s="208" t="str">
        <f ca="1">IF(A201="","",IF(A201="S","",IF(A201=0,"","tisk")))</f>
        <v>tisk</v>
      </c>
      <c r="H201" s="193">
        <f ca="1">1000*ROUND(E201,3)-1000*E201</f>
        <v>0</v>
      </c>
      <c r="I201" s="209" t="str">
        <f ca="1">IF(A201="Díl:","díl","")</f>
        <v/>
      </c>
      <c r="J201" s="92"/>
      <c r="K201" s="92"/>
      <c r="L201" s="87"/>
      <c r="M201" s="88"/>
      <c r="N201" s="89"/>
      <c r="O201" s="90"/>
      <c r="P201" s="72"/>
      <c r="Q201" s="72"/>
    </row>
    <row r="202" spans="1:17">
      <c r="A202" s="196"/>
      <c r="B202" s="196"/>
      <c r="C202" s="197" t="str">
        <f ca="1">IF(ISNUMBER(E201)=TRUE,INDIRECT(ADDRESS($F201,16,4,1,$F$3)),"")</f>
        <v>z výhybek 18*15*1,85=499,5000</v>
      </c>
      <c r="D202" s="198"/>
      <c r="E202" s="199"/>
      <c r="F202" s="200"/>
      <c r="G202" s="201" t="str">
        <f ca="1">IF(C202="","",IF(C202=0,"","tisk"))</f>
        <v>tisk</v>
      </c>
      <c r="H202" s="202"/>
      <c r="I202" s="91"/>
      <c r="J202" s="92"/>
      <c r="K202" s="92"/>
      <c r="L202" s="87"/>
      <c r="M202" s="88"/>
      <c r="N202" s="89"/>
      <c r="O202" s="90"/>
      <c r="P202" s="72"/>
      <c r="Q202" s="72"/>
    </row>
    <row r="203" spans="1:17">
      <c r="A203" s="203">
        <f ca="1">INDIRECT(ADDRESS($F203,1,4,1,$F$3))</f>
        <v>303</v>
      </c>
      <c r="B203" s="203">
        <f ca="1">INDIRECT(ADDRESS($F203,2,4,1,$F$3))</f>
        <v>512560</v>
      </c>
      <c r="C203" s="204" t="str">
        <f ca="1">INDIRECT(ADDRESS($F203,3,4,1,$F$3))</f>
        <v>KOLEJOVÉ LOŽE - ZŘÍZENÍ Z KAMENIVA HRUBÉHO RECYKLOVANÉHO</v>
      </c>
      <c r="D203" s="205" t="str">
        <f ca="1">INDIRECT(ADDRESS($F203,4,4,1,$F$3))</f>
        <v>m3</v>
      </c>
      <c r="E203" s="206">
        <f ca="1">INDIRECT(ADDRESS($F203,5,4,1,$F$3))</f>
        <v>7765.6367</v>
      </c>
      <c r="F203" s="207">
        <f>F201+1</f>
        <v>107</v>
      </c>
      <c r="G203" s="208" t="str">
        <f ca="1">IF(A203="","",IF(A203="S","",IF(A203=0,"","tisk")))</f>
        <v>tisk</v>
      </c>
      <c r="H203" s="193">
        <f ca="1">1000*ROUND(E203,3)-1000*E203</f>
        <v>0.29999999981373549</v>
      </c>
      <c r="I203" s="212" t="str">
        <f ca="1">IF(A203="Díl:","díl","")</f>
        <v/>
      </c>
      <c r="J203" s="92"/>
      <c r="K203" s="92"/>
      <c r="L203" s="87"/>
      <c r="M203" s="88"/>
      <c r="N203" s="89"/>
      <c r="O203" s="90"/>
      <c r="P203" s="72"/>
      <c r="Q203" s="72"/>
    </row>
    <row r="204" spans="1:17">
      <c r="A204" s="196"/>
      <c r="B204" s="196"/>
      <c r="C204" s="197" t="str">
        <f ca="1">IF(ISNUMBER(E203)=TRUE,INDIRECT(ADDRESS($F203,16,4,1,$F$3)),"")</f>
        <v>15531,2734*0,5=7765,6367</v>
      </c>
      <c r="D204" s="198"/>
      <c r="E204" s="199"/>
      <c r="F204" s="200"/>
      <c r="G204" s="201" t="str">
        <f ca="1">IF(C204="","",IF(C204=0,"","tisk"))</f>
        <v>tisk</v>
      </c>
      <c r="H204" s="202"/>
      <c r="I204" s="91"/>
      <c r="J204" s="92"/>
      <c r="K204" s="92"/>
      <c r="L204" s="87"/>
      <c r="M204" s="88"/>
      <c r="N204" s="89"/>
      <c r="O204" s="90"/>
      <c r="P204" s="72"/>
      <c r="Q204" s="72"/>
    </row>
    <row r="205" spans="1:17">
      <c r="A205" s="203">
        <f ca="1">INDIRECT(ADDRESS($F205,1,4,1,$F$3))</f>
        <v>304</v>
      </c>
      <c r="B205" s="203" t="str">
        <f ca="1">INDIRECT(ADDRESS($F205,2,4,1,$F$3))</f>
        <v>52A312</v>
      </c>
      <c r="C205" s="204" t="str">
        <f ca="1">INDIRECT(ADDRESS($F205,3,4,1,$F$3))</f>
        <v>KOLEJ 49 E1 REGENEROVANÁ, ROZD. "U", BEZSTYKOVÁ, PR. DŘ., UP. Pružné</v>
      </c>
      <c r="D205" s="205" t="str">
        <f ca="1">INDIRECT(ADDRESS($F205,4,4,1,$F$3))</f>
        <v>M</v>
      </c>
      <c r="E205" s="206">
        <f ca="1">INDIRECT(ADDRESS($F205,5,4,1,$F$3))</f>
        <v>32.255000000000003</v>
      </c>
      <c r="F205" s="207">
        <f>F203+1</f>
        <v>108</v>
      </c>
      <c r="G205" s="208" t="str">
        <f ca="1">IF(A205="","",IF(A205="S","",IF(A205=0,"","tisk")))</f>
        <v>tisk</v>
      </c>
      <c r="H205" s="193">
        <f ca="1">1000*ROUND(E205,3)-1000*E205</f>
        <v>0</v>
      </c>
      <c r="I205" s="209" t="str">
        <f ca="1">IF(A205="Díl:","díl","")</f>
        <v/>
      </c>
      <c r="J205" s="92"/>
      <c r="K205" s="92"/>
      <c r="L205" s="87"/>
      <c r="M205" s="88"/>
      <c r="N205" s="89"/>
      <c r="O205" s="90"/>
      <c r="P205" s="72"/>
      <c r="Q205" s="72"/>
    </row>
    <row r="206" spans="1:17">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c r="A207" s="203">
        <f ca="1">INDIRECT(ADDRESS($F207,1,4,1,$F$3))</f>
        <v>305</v>
      </c>
      <c r="B207" s="203">
        <f ca="1">INDIRECT(ADDRESS($F207,2,4,1,$F$3))</f>
        <v>528331</v>
      </c>
      <c r="C207" s="204" t="str">
        <f ca="1">INDIRECT(ADDRESS($F207,3,4,1,$F$3))</f>
        <v>KOLEJ 49 E1, ROZD. "U", BEZSTYKOVÁ, PR. BET. PODKLADNICOVÝ, UP. TUHÉ</v>
      </c>
      <c r="D207" s="205" t="str">
        <f ca="1">INDIRECT(ADDRESS($F207,4,4,1,$F$3))</f>
        <v>M</v>
      </c>
      <c r="E207" s="206">
        <f ca="1">INDIRECT(ADDRESS($F207,5,4,1,$F$3))</f>
        <v>53.25</v>
      </c>
      <c r="F207" s="207">
        <f>F205+1</f>
        <v>109</v>
      </c>
      <c r="G207" s="208" t="str">
        <f ca="1">IF(A207="","",IF(A207="S","",IF(A207=0,"","tisk")))</f>
        <v>tisk</v>
      </c>
      <c r="H207" s="193">
        <f ca="1">1000*ROUND(E207,3)-1000*E207</f>
        <v>0</v>
      </c>
      <c r="I207" s="209" t="str">
        <f ca="1">IF(A207="Díl:","díl","")</f>
        <v/>
      </c>
      <c r="J207" s="92"/>
      <c r="K207" s="92"/>
      <c r="L207" s="87"/>
      <c r="M207" s="88"/>
      <c r="N207" s="89"/>
      <c r="O207" s="90"/>
      <c r="P207" s="72"/>
      <c r="Q207" s="72"/>
    </row>
    <row r="208" spans="1:17">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c r="A209" s="203">
        <f ca="1">INDIRECT(ADDRESS($F209,1,4,1,$F$3))</f>
        <v>306</v>
      </c>
      <c r="B209" s="203">
        <f ca="1">INDIRECT(ADDRESS($F209,2,4,1,$F$3))</f>
        <v>528211</v>
      </c>
      <c r="C209" s="204" t="str">
        <f ca="1">INDIRECT(ADDRESS($F209,3,4,1,$F$3))</f>
        <v>KOLEJ 49 E1, ROZD. "D", BEZSTYKOVÁ, PR. DŘ., UP. TUHÉ</v>
      </c>
      <c r="D209" s="205" t="str">
        <f ca="1">INDIRECT(ADDRESS($F209,4,4,1,$F$3))</f>
        <v>M</v>
      </c>
      <c r="E209" s="206">
        <f ca="1">INDIRECT(ADDRESS($F209,5,4,1,$F$3))</f>
        <v>62</v>
      </c>
      <c r="F209" s="207">
        <f>F207+1</f>
        <v>110</v>
      </c>
      <c r="G209" s="208" t="str">
        <f ca="1">IF(A209="","",IF(A209="S","",IF(A209=0,"","tisk")))</f>
        <v>tisk</v>
      </c>
      <c r="H209" s="193">
        <f ca="1">1000*ROUND(E209,3)-1000*E209</f>
        <v>0</v>
      </c>
      <c r="I209" s="209" t="str">
        <f ca="1">IF(A209="Díl:","díl","")</f>
        <v/>
      </c>
      <c r="J209" s="92"/>
      <c r="K209" s="92"/>
      <c r="L209" s="87"/>
      <c r="M209" s="88"/>
      <c r="N209" s="89"/>
      <c r="O209" s="90"/>
      <c r="P209" s="72"/>
      <c r="Q209" s="72"/>
    </row>
    <row r="210" spans="1:17">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c r="A211" s="203">
        <f ca="1">INDIRECT(ADDRESS($F211,1,4,1,$F$3))</f>
        <v>307</v>
      </c>
      <c r="B211" s="203">
        <f ca="1">INDIRECT(ADDRESS($F211,2,4,1,$F$3))</f>
        <v>528272</v>
      </c>
      <c r="C211" s="204" t="str">
        <f ca="1">INDIRECT(ADDRESS($F211,3,4,1,$F$3))</f>
        <v>KOLEJ 49 E1, ROZD. "D", BEZSTYKOVÁ, PR. BET. VÝHYBKOVÝ KRÁTKÝ, UP. PRUŽNÉ</v>
      </c>
      <c r="D211" s="205" t="str">
        <f ca="1">INDIRECT(ADDRESS($F211,4,4,1,$F$3))</f>
        <v>M</v>
      </c>
      <c r="E211" s="206">
        <f ca="1">INDIRECT(ADDRESS($F211,5,4,1,$F$3))</f>
        <v>23.4</v>
      </c>
      <c r="F211" s="207">
        <f>F209+1</f>
        <v>111</v>
      </c>
      <c r="G211" s="208" t="str">
        <f ca="1">IF(A211="","",IF(A211="S","",IF(A211=0,"","tisk")))</f>
        <v>tisk</v>
      </c>
      <c r="H211" s="193">
        <f ca="1">1000*ROUND(E211,3)-1000*E211</f>
        <v>0</v>
      </c>
      <c r="I211" s="209" t="str">
        <f ca="1">IF(A211="Díl:","díl","")</f>
        <v/>
      </c>
      <c r="J211" s="92"/>
      <c r="K211" s="92"/>
      <c r="L211" s="87"/>
      <c r="M211" s="88"/>
      <c r="N211" s="89"/>
      <c r="O211" s="90"/>
      <c r="P211" s="72"/>
      <c r="Q211" s="72"/>
    </row>
    <row r="212" spans="1:17">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c r="A213" s="203">
        <f ca="1">INDIRECT(ADDRESS($F213,1,4,1,$F$3))</f>
        <v>308</v>
      </c>
      <c r="B213" s="203">
        <f ca="1">INDIRECT(ADDRESS($F213,2,4,1,$F$3))</f>
        <v>528292</v>
      </c>
      <c r="C213" s="204" t="str">
        <f ca="1">INDIRECT(ADDRESS($F213,3,4,1,$F$3))</f>
        <v>KOLEJ 49 E1, ROZD. "D", BEZSTYKOVÁ, PR. BET. VÝHYBKOVÝ DLOUHÝ, UP. PRUŽNÉ</v>
      </c>
      <c r="D213" s="205" t="str">
        <f ca="1">INDIRECT(ADDRESS($F213,4,4,1,$F$3))</f>
        <v>M</v>
      </c>
      <c r="E213" s="206">
        <f ca="1">INDIRECT(ADDRESS($F213,5,4,1,$F$3))</f>
        <v>50.4</v>
      </c>
      <c r="F213" s="207">
        <f>F211+1</f>
        <v>112</v>
      </c>
      <c r="G213" s="208" t="str">
        <f ca="1">IF(A213="","",IF(A213="S","",IF(A213=0,"","tisk")))</f>
        <v>tisk</v>
      </c>
      <c r="H213" s="193">
        <f ca="1">1000*ROUND(E213,3)-1000*E213</f>
        <v>0</v>
      </c>
      <c r="I213" s="212" t="str">
        <f ca="1">IF(A213="Díl:","díl","")</f>
        <v/>
      </c>
      <c r="J213" s="92"/>
      <c r="K213" s="92"/>
      <c r="L213" s="87"/>
      <c r="M213" s="88"/>
      <c r="N213" s="89"/>
      <c r="O213" s="90"/>
      <c r="P213" s="72"/>
      <c r="Q213" s="72"/>
    </row>
    <row r="214" spans="1:17">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c r="A215" s="203">
        <f ca="1">INDIRECT(ADDRESS($F215,1,4,1,$F$3))</f>
        <v>309</v>
      </c>
      <c r="B215" s="203">
        <f ca="1">INDIRECT(ADDRESS($F215,2,4,1,$F$3))</f>
        <v>528231</v>
      </c>
      <c r="C215" s="204" t="str">
        <f ca="1">INDIRECT(ADDRESS($F215,3,4,1,$F$3))</f>
        <v>KOLEJ 49 E1, ROZD. "D", BEZSTYKOVÁ, PR. BET. PODKLADNICOVÝ, UP. TUHÉ</v>
      </c>
      <c r="D215" s="205" t="str">
        <f ca="1">INDIRECT(ADDRESS($F215,4,4,1,$F$3))</f>
        <v>M</v>
      </c>
      <c r="E215" s="206">
        <f ca="1">INDIRECT(ADDRESS($F215,5,4,1,$F$3))</f>
        <v>770.56</v>
      </c>
      <c r="F215" s="207">
        <f>F213+1</f>
        <v>113</v>
      </c>
      <c r="G215" s="208" t="str">
        <f ca="1">IF(A215="","",IF(A215="S","",IF(A215=0,"","tisk")))</f>
        <v>tisk</v>
      </c>
      <c r="H215" s="193">
        <f ca="1">1000*ROUND(E215,3)-1000*E215</f>
        <v>0</v>
      </c>
      <c r="I215" s="209" t="str">
        <f ca="1">IF(A215="Díl:","díl","")</f>
        <v/>
      </c>
      <c r="J215" s="92"/>
      <c r="K215" s="92"/>
      <c r="L215" s="87"/>
      <c r="M215" s="88"/>
      <c r="N215" s="89"/>
      <c r="O215" s="90"/>
      <c r="P215" s="72"/>
      <c r="Q215" s="72"/>
    </row>
    <row r="216" spans="1:17">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c r="A217" s="203">
        <f ca="1">INDIRECT(ADDRESS($F217,1,4,1,$F$3))</f>
        <v>310</v>
      </c>
      <c r="B217" s="203" t="str">
        <f ca="1">INDIRECT(ADDRESS($F217,2,4,1,$F$3))</f>
        <v>528RRR</v>
      </c>
      <c r="C217" s="204" t="str">
        <f ca="1">INDIRECT(ADDRESS($F217,3,4,1,$F$3))</f>
        <v>KOLEJ 49 E1, ROZD. "D", BEZSTYKOVÁ, PR. DŘ. VÝHYBKOVÝ KRÁTKÝ, UP. TUHÉ</v>
      </c>
      <c r="D217" s="205" t="str">
        <f ca="1">INDIRECT(ADDRESS($F217,4,4,1,$F$3))</f>
        <v>M</v>
      </c>
      <c r="E217" s="206">
        <f ca="1">INDIRECT(ADDRESS($F217,5,4,1,$F$3))</f>
        <v>23.4</v>
      </c>
      <c r="F217" s="207">
        <f>F215+1</f>
        <v>114</v>
      </c>
      <c r="G217" s="208" t="str">
        <f ca="1">IF(A217="","",IF(A217="S","",IF(A217=0,"","tisk")))</f>
        <v>tisk</v>
      </c>
      <c r="H217" s="193">
        <f ca="1">1000*ROUND(E217,3)-1000*E217</f>
        <v>0</v>
      </c>
      <c r="I217" s="209" t="str">
        <f ca="1">IF(A217="Díl:","díl","")</f>
        <v/>
      </c>
      <c r="J217" s="92"/>
      <c r="K217" s="92"/>
      <c r="L217" s="87"/>
      <c r="M217" s="88"/>
      <c r="N217" s="89"/>
      <c r="O217" s="90"/>
      <c r="P217" s="72"/>
      <c r="Q217" s="72"/>
    </row>
    <row r="218" spans="1:17">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c r="A219" s="203">
        <f ca="1">INDIRECT(ADDRESS($F219,1,4,1,$F$3))</f>
        <v>311</v>
      </c>
      <c r="B219" s="203" t="str">
        <f ca="1">INDIRECT(ADDRESS($F219,2,4,1,$F$3))</f>
        <v>528RRR</v>
      </c>
      <c r="C219" s="204" t="str">
        <f ca="1">INDIRECT(ADDRESS($F219,3,4,1,$F$3))</f>
        <v>KOLEJ 49 E1, ROZD. "D", BEZSTYKOVÁ, PR. DŘ. VÝHYBKOVÝ DLOUHÝ, UP. TUHÉ</v>
      </c>
      <c r="D219" s="205" t="str">
        <f ca="1">INDIRECT(ADDRESS($F219,4,4,1,$F$3))</f>
        <v>M</v>
      </c>
      <c r="E219" s="206">
        <f ca="1">INDIRECT(ADDRESS($F219,5,4,1,$F$3))</f>
        <v>50.4</v>
      </c>
      <c r="F219" s="207">
        <f>F217+1</f>
        <v>115</v>
      </c>
      <c r="G219" s="208" t="str">
        <f ca="1">IF(A219="","",IF(A219="S","",IF(A219=0,"","tisk")))</f>
        <v>tisk</v>
      </c>
      <c r="H219" s="193">
        <f ca="1">1000*ROUND(E219,3)-1000*E219</f>
        <v>0</v>
      </c>
      <c r="I219" s="209" t="str">
        <f ca="1">IF(A219="Díl:","díl","")</f>
        <v/>
      </c>
      <c r="J219" s="92"/>
      <c r="K219" s="92"/>
      <c r="L219" s="87"/>
      <c r="M219" s="88"/>
      <c r="N219" s="89"/>
      <c r="O219" s="90"/>
      <c r="P219" s="72"/>
      <c r="Q219" s="72"/>
    </row>
    <row r="220" spans="1:17">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c r="A221" s="203">
        <f ca="1">INDIRECT(ADDRESS($F221,1,4,1,$F$3))</f>
        <v>312</v>
      </c>
      <c r="B221" s="203" t="str">
        <f ca="1">INDIRECT(ADDRESS($F221,2,4,1,$F$3))</f>
        <v>52D211</v>
      </c>
      <c r="C221" s="204" t="str">
        <f ca="1">INDIRECT(ADDRESS($F221,3,4,1,$F$3))</f>
        <v>KOLEJ R 65 REGENEROVANÁ, ROZD. "D", BEZSTYKOVÁ, PR. DŘ., UP. TUHÉ</v>
      </c>
      <c r="D221" s="205" t="str">
        <f ca="1">INDIRECT(ADDRESS($F221,4,4,1,$F$3))</f>
        <v>M</v>
      </c>
      <c r="E221" s="206">
        <f ca="1">INDIRECT(ADDRESS($F221,5,4,1,$F$3))</f>
        <v>71.02</v>
      </c>
      <c r="F221" s="207">
        <f>F219+1</f>
        <v>116</v>
      </c>
      <c r="G221" s="208" t="str">
        <f ca="1">IF(A221="","",IF(A221="S","",IF(A221=0,"","tisk")))</f>
        <v>tisk</v>
      </c>
      <c r="H221" s="193">
        <f ca="1">1000*ROUND(E221,3)-1000*E221</f>
        <v>0</v>
      </c>
      <c r="I221" s="209" t="str">
        <f ca="1">IF(A221="Díl:","díl","")</f>
        <v/>
      </c>
      <c r="J221" s="92"/>
      <c r="K221" s="92"/>
      <c r="L221" s="87"/>
      <c r="M221" s="88"/>
      <c r="N221" s="89"/>
      <c r="O221" s="90"/>
      <c r="P221" s="72"/>
      <c r="Q221" s="72"/>
    </row>
    <row r="222" spans="1:17">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ht="25.5">
      <c r="A223" s="203">
        <f ca="1">INDIRECT(ADDRESS($F223,1,4,1,$F$3))</f>
        <v>313</v>
      </c>
      <c r="B223" s="203" t="str">
        <f ca="1">INDIRECT(ADDRESS($F223,2,4,1,$F$3))</f>
        <v>52DRRR</v>
      </c>
      <c r="C223" s="204" t="str">
        <f ca="1">INDIRECT(ADDRESS($F223,3,4,1,$F$3))</f>
        <v>KOLEJ R 65 REGENEROVANÁ, ROZD. "D", BEZSTYKOVÁ, PR. DŘ.,VÝH. KRÁTKÝ,  UP. TUHÉ</v>
      </c>
      <c r="D223" s="205" t="str">
        <f ca="1">INDIRECT(ADDRESS($F223,4,4,1,$F$3))</f>
        <v>M</v>
      </c>
      <c r="E223" s="206">
        <f ca="1">INDIRECT(ADDRESS($F223,5,4,1,$F$3))</f>
        <v>2.4</v>
      </c>
      <c r="F223" s="207">
        <f>F221+1</f>
        <v>117</v>
      </c>
      <c r="G223" s="208" t="str">
        <f ca="1">IF(A223="","",IF(A223="S","",IF(A223=0,"","tisk")))</f>
        <v>tisk</v>
      </c>
      <c r="H223" s="193">
        <f ca="1">1000*ROUND(E223,3)-1000*E223</f>
        <v>0</v>
      </c>
      <c r="I223" s="209" t="str">
        <f ca="1">IF(A223="Díl:","díl","")</f>
        <v/>
      </c>
      <c r="J223" s="92"/>
      <c r="K223" s="92"/>
      <c r="L223" s="87"/>
      <c r="M223" s="88"/>
      <c r="N223" s="89"/>
      <c r="O223" s="90"/>
      <c r="P223" s="72"/>
      <c r="Q223" s="72"/>
    </row>
    <row r="224" spans="1:17">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ht="25.5">
      <c r="A225" s="203">
        <f ca="1">INDIRECT(ADDRESS($F225,1,4,1,$F$3))</f>
        <v>314</v>
      </c>
      <c r="B225" s="203" t="str">
        <f ca="1">INDIRECT(ADDRESS($F225,2,4,1,$F$3))</f>
        <v>52DXXX</v>
      </c>
      <c r="C225" s="204" t="str">
        <f ca="1">INDIRECT(ADDRESS($F225,3,4,1,$F$3))</f>
        <v>KOLEJ R 65 REGENEROVANÁ, ROZD. "D", BEZSTYKOVÁ, PR. DŘ.,VÝH. DLOUHÝ,  UP. TUHÉ</v>
      </c>
      <c r="D225" s="205" t="str">
        <f ca="1">INDIRECT(ADDRESS($F225,4,4,1,$F$3))</f>
        <v>M</v>
      </c>
      <c r="E225" s="206">
        <f ca="1">INDIRECT(ADDRESS($F225,5,4,1,$F$3))</f>
        <v>3.6</v>
      </c>
      <c r="F225" s="207">
        <f>F223+1</f>
        <v>118</v>
      </c>
      <c r="G225" s="208" t="str">
        <f ca="1">IF(A225="","",IF(A225="S","",IF(A225=0,"","tisk")))</f>
        <v>tisk</v>
      </c>
      <c r="H225" s="193">
        <f ca="1">1000*ROUND(E225,3)-1000*E225</f>
        <v>0</v>
      </c>
      <c r="I225" s="209" t="str">
        <f ca="1">IF(A225="Díl:","díl","")</f>
        <v/>
      </c>
      <c r="J225" s="92"/>
      <c r="K225" s="92"/>
      <c r="L225" s="87"/>
      <c r="M225" s="88"/>
      <c r="N225" s="89"/>
      <c r="O225" s="90"/>
      <c r="P225" s="72"/>
      <c r="Q225" s="72"/>
    </row>
    <row r="226" spans="1:17">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c r="A227" s="203">
        <f ca="1">INDIRECT(ADDRESS($F227,1,4,1,$F$3))</f>
        <v>315</v>
      </c>
      <c r="B227" s="203" t="str">
        <f ca="1">INDIRECT(ADDRESS($F227,2,4,1,$F$3))</f>
        <v>528AAA</v>
      </c>
      <c r="C227" s="204" t="str">
        <f ca="1">INDIRECT(ADDRESS($F227,3,4,1,$F$3))</f>
        <v>KOLEJ 49 E1, ROZD. "D", BEZSTYKOVÁ, UŽITÁ, PR. DŘ., UP. TUHÉ</v>
      </c>
      <c r="D227" s="205" t="str">
        <f ca="1">INDIRECT(ADDRESS($F227,4,4,1,$F$3))</f>
        <v>M</v>
      </c>
      <c r="E227" s="206">
        <f ca="1">INDIRECT(ADDRESS($F227,5,4,1,$F$3))</f>
        <v>35.57</v>
      </c>
      <c r="F227" s="207">
        <f>F225+1</f>
        <v>119</v>
      </c>
      <c r="G227" s="208" t="str">
        <f ca="1">IF(A227="","",IF(A227="S","",IF(A227=0,"","tisk")))</f>
        <v>tisk</v>
      </c>
      <c r="H227" s="193">
        <f ca="1">1000*ROUND(E227,3)-1000*E227</f>
        <v>0</v>
      </c>
      <c r="I227" s="209" t="str">
        <f ca="1">IF(A227="Díl:","díl","")</f>
        <v/>
      </c>
      <c r="J227" s="92"/>
      <c r="K227" s="92"/>
      <c r="L227" s="87"/>
      <c r="M227" s="88"/>
      <c r="N227" s="89"/>
      <c r="O227" s="90"/>
      <c r="P227" s="72"/>
      <c r="Q227" s="72"/>
    </row>
    <row r="228" spans="1:17">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ht="25.5">
      <c r="A229" s="203">
        <f ca="1">INDIRECT(ADDRESS($F229,1,4,1,$F$3))</f>
        <v>316</v>
      </c>
      <c r="B229" s="203" t="str">
        <f ca="1">INDIRECT(ADDRESS($F229,2,4,1,$F$3))</f>
        <v>528BBB</v>
      </c>
      <c r="C229" s="204" t="str">
        <f ca="1">INDIRECT(ADDRESS($F229,3,4,1,$F$3))</f>
        <v>KOLEJ 49 E1, ROZD. "D", BEZSTYKOVÁ, UŽITÁ, PR. DŘ., VÝHYBKOVÉ, KRÁTKÉ,UP. TUHÉ</v>
      </c>
      <c r="D229" s="205" t="str">
        <f ca="1">INDIRECT(ADDRESS($F229,4,4,1,$F$3))</f>
        <v>M</v>
      </c>
      <c r="E229" s="206">
        <f ca="1">INDIRECT(ADDRESS($F229,5,4,1,$F$3))</f>
        <v>24.6</v>
      </c>
      <c r="F229" s="207">
        <f>F227+1</f>
        <v>120</v>
      </c>
      <c r="G229" s="208" t="str">
        <f ca="1">IF(A229="","",IF(A229="S","",IF(A229=0,"","tisk")))</f>
        <v>tisk</v>
      </c>
      <c r="H229" s="193">
        <f ca="1">1000*ROUND(E229,3)-1000*E229</f>
        <v>0</v>
      </c>
      <c r="I229" s="209" t="str">
        <f ca="1">IF(A229="Díl:","díl","")</f>
        <v/>
      </c>
      <c r="J229" s="92"/>
      <c r="K229" s="92"/>
      <c r="L229" s="87"/>
      <c r="M229" s="88"/>
      <c r="N229" s="89"/>
      <c r="O229" s="90"/>
      <c r="P229" s="72"/>
      <c r="Q229" s="72"/>
    </row>
    <row r="230" spans="1:17">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ht="25.5">
      <c r="A231" s="203">
        <f ca="1">INDIRECT(ADDRESS($F231,1,4,1,$F$3))</f>
        <v>317</v>
      </c>
      <c r="B231" s="203" t="str">
        <f ca="1">INDIRECT(ADDRESS($F231,2,4,1,$F$3))</f>
        <v>528CCC</v>
      </c>
      <c r="C231" s="204" t="str">
        <f ca="1">INDIRECT(ADDRESS($F231,3,4,1,$F$3))</f>
        <v>KOLEJ 49 E1, ROZD. "D", BEZSTYKOVÁ, UŽITÁ, PR. DŘ., VÝHYBKOVÉ, DLOUHÉ, UP. TUHÉ</v>
      </c>
      <c r="D231" s="205" t="str">
        <f ca="1">INDIRECT(ADDRESS($F231,4,4,1,$F$3))</f>
        <v>M</v>
      </c>
      <c r="E231" s="206">
        <f ca="1">INDIRECT(ADDRESS($F231,5,4,1,$F$3))</f>
        <v>28.8</v>
      </c>
      <c r="F231" s="207">
        <f>F229+1</f>
        <v>121</v>
      </c>
      <c r="G231" s="208" t="str">
        <f ca="1">IF(A231="","",IF(A231="S","",IF(A231=0,"","tisk")))</f>
        <v>tisk</v>
      </c>
      <c r="H231" s="193">
        <f ca="1">1000*ROUND(E231,3)-1000*E231</f>
        <v>0</v>
      </c>
      <c r="I231" s="212" t="str">
        <f ca="1">IF(A231="Díl:","díl","")</f>
        <v/>
      </c>
      <c r="J231" s="92"/>
      <c r="K231" s="92"/>
      <c r="L231" s="87"/>
      <c r="M231" s="88"/>
      <c r="N231" s="89"/>
      <c r="O231" s="90"/>
      <c r="P231" s="72"/>
      <c r="Q231" s="72"/>
    </row>
    <row r="232" spans="1:17">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c r="A233" s="203">
        <f ca="1">INDIRECT(ADDRESS($F233,1,4,1,$F$3))</f>
        <v>318</v>
      </c>
      <c r="B233" s="203">
        <f ca="1">INDIRECT(ADDRESS($F233,2,4,1,$F$3))</f>
        <v>539540</v>
      </c>
      <c r="C233" s="204" t="str">
        <f ca="1">INDIRECT(ADDRESS($F233,3,4,1,$F$3))</f>
        <v>ZVLÁŠTNÍ VYBAVENÍ VÝHYBEK, ČELISŤOVÝ ZÁVĚR</v>
      </c>
      <c r="D233" s="205" t="str">
        <f ca="1">INDIRECT(ADDRESS($F233,4,4,1,$F$3))</f>
        <v>KUS</v>
      </c>
      <c r="E233" s="206">
        <f ca="1">INDIRECT(ADDRESS($F233,5,4,1,$F$3))</f>
        <v>1</v>
      </c>
      <c r="F233" s="207">
        <f>F231+1</f>
        <v>122</v>
      </c>
      <c r="G233" s="208" t="str">
        <f ca="1">IF(A233="","",IF(A233="S","",IF(A233=0,"","tisk")))</f>
        <v>tisk</v>
      </c>
      <c r="H233" s="193">
        <f ca="1">1000*ROUND(E233,3)-1000*E233</f>
        <v>0</v>
      </c>
      <c r="I233" s="209" t="str">
        <f ca="1">IF(A233="Díl:","díl","")</f>
        <v/>
      </c>
      <c r="J233" s="92"/>
      <c r="K233" s="92"/>
      <c r="L233" s="87"/>
      <c r="M233" s="88"/>
      <c r="N233" s="89"/>
      <c r="O233" s="90"/>
      <c r="P233" s="72"/>
      <c r="Q233" s="72"/>
    </row>
    <row r="234" spans="1:17">
      <c r="A234" s="196"/>
      <c r="B234" s="196"/>
      <c r="C234" s="197" t="str">
        <f ca="1">IF(ISNUMBER(E233)=TRUE,INDIRECT(ADDRESS($F233,16,4,1,$F$3)),"")</f>
        <v>Výhybka č. 27</v>
      </c>
      <c r="D234" s="198"/>
      <c r="E234" s="199"/>
      <c r="F234" s="200"/>
      <c r="G234" s="201" t="str">
        <f ca="1">IF(C234="","",IF(C234=0,"","tisk"))</f>
        <v>tisk</v>
      </c>
      <c r="H234" s="202"/>
      <c r="I234" s="91"/>
      <c r="J234" s="92"/>
      <c r="K234" s="92"/>
      <c r="L234" s="87"/>
      <c r="M234" s="88"/>
      <c r="N234" s="89"/>
      <c r="O234" s="90"/>
      <c r="P234" s="72"/>
      <c r="Q234" s="72"/>
    </row>
    <row r="235" spans="1:17">
      <c r="A235" s="203">
        <f ca="1">INDIRECT(ADDRESS($F235,1,4,1,$F$3))</f>
        <v>319</v>
      </c>
      <c r="B235" s="203" t="str">
        <f ca="1">INDIRECT(ADDRESS($F235,2,4,1,$F$3))</f>
        <v>534271B</v>
      </c>
      <c r="C235" s="204" t="str">
        <f ca="1">INDIRECT(ADDRESS($F235,3,4,1,$F$3))</f>
        <v>REGENEROVANÁ J 49 1:9-300, PR. DŘ., UP. TUHÉ</v>
      </c>
      <c r="D235" s="205" t="str">
        <f ca="1">INDIRECT(ADDRESS($F235,4,4,1,$F$3))</f>
        <v>KUS</v>
      </c>
      <c r="E235" s="206">
        <f ca="1">INDIRECT(ADDRESS($F235,5,4,1,$F$3))</f>
        <v>3</v>
      </c>
      <c r="F235" s="207">
        <f>F233+1</f>
        <v>123</v>
      </c>
      <c r="G235" s="208" t="str">
        <f ca="1">IF(A235="","",IF(A235="S","",IF(A235=0,"","tisk")))</f>
        <v>tisk</v>
      </c>
      <c r="H235" s="193">
        <f ca="1">1000*ROUND(E235,3)-1000*E235</f>
        <v>0</v>
      </c>
      <c r="I235" s="209" t="str">
        <f ca="1">IF(A235="Díl:","díl","")</f>
        <v/>
      </c>
      <c r="J235" s="92"/>
      <c r="K235" s="92"/>
      <c r="L235" s="87"/>
      <c r="M235" s="88"/>
      <c r="N235" s="89"/>
      <c r="O235" s="90"/>
      <c r="P235" s="72"/>
      <c r="Q235" s="72"/>
    </row>
    <row r="236" spans="1:17">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c r="A237" s="203">
        <f ca="1">INDIRECT(ADDRESS($F237,1,4,1,$F$3))</f>
        <v>320</v>
      </c>
      <c r="B237" s="203" t="str">
        <f ca="1">INDIRECT(ADDRESS($F237,2,4,1,$F$3))</f>
        <v>534271C</v>
      </c>
      <c r="C237" s="204" t="str">
        <f ca="1">INDIRECT(ADDRESS($F237,3,4,1,$F$3))</f>
        <v>REGENEROVANÁ J 49 1:9-300, PR. DŘ., UP. TUHÉ</v>
      </c>
      <c r="D237" s="205" t="str">
        <f ca="1">INDIRECT(ADDRESS($F237,4,4,1,$F$3))</f>
        <v>KUS</v>
      </c>
      <c r="E237" s="206">
        <f ca="1">INDIRECT(ADDRESS($F237,5,4,1,$F$3))</f>
        <v>3</v>
      </c>
      <c r="F237" s="207">
        <f>F235+1</f>
        <v>124</v>
      </c>
      <c r="G237" s="208" t="str">
        <f ca="1">IF(A237="","",IF(A237="S","",IF(A237=0,"","tisk")))</f>
        <v>tisk</v>
      </c>
      <c r="H237" s="193">
        <f ca="1">1000*ROUND(E237,3)-1000*E237</f>
        <v>0</v>
      </c>
      <c r="I237" s="209" t="str">
        <f ca="1">IF(A237="Díl:","díl","")</f>
        <v/>
      </c>
      <c r="J237" s="92"/>
      <c r="K237" s="92"/>
      <c r="L237" s="87"/>
      <c r="M237" s="88"/>
      <c r="N237" s="89"/>
      <c r="O237" s="90"/>
      <c r="P237" s="72"/>
      <c r="Q237" s="72"/>
    </row>
    <row r="238" spans="1:17">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c r="A239" s="203">
        <f ca="1">INDIRECT(ADDRESS($F239,1,4,1,$F$3))</f>
        <v>0</v>
      </c>
      <c r="B239" s="203">
        <f ca="1">INDIRECT(ADDRESS($F239,2,4,1,$F$3))</f>
        <v>0</v>
      </c>
      <c r="C239" s="204" t="str">
        <f ca="1">INDIRECT(ADDRESS($F239,3,4,1,$F$3))</f>
        <v>Celkem za Etapu:</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c r="A241" s="203">
        <f ca="1">INDIRECT(ADDRESS($F241,1,4,1,$F$3))</f>
        <v>200</v>
      </c>
      <c r="B241" s="203">
        <f ca="1">INDIRECT(ADDRESS($F241,2,4,1,$F$3))</f>
        <v>200</v>
      </c>
      <c r="C241" s="204" t="str">
        <f ca="1">INDIRECT(ADDRESS($F241,3,4,1,$F$3))</f>
        <v>Etapa B - železniční spodek</v>
      </c>
      <c r="D241" s="205">
        <f ca="1">INDIRECT(ADDRESS($F241,4,4,1,$F$3))</f>
        <v>0</v>
      </c>
      <c r="E241" s="206">
        <f ca="1">INDIRECT(ADDRESS($F241,5,4,1,$F$3))</f>
        <v>0</v>
      </c>
      <c r="F241" s="207">
        <f>F239+1</f>
        <v>126</v>
      </c>
      <c r="G241" s="208" t="str">
        <f ca="1">IF(A241="","",IF(A241="S","",IF(A241=0,"","tisk")))</f>
        <v>tisk</v>
      </c>
      <c r="H241" s="193">
        <f ca="1">1000*ROUND(E241,3)-1000*E241</f>
        <v>0</v>
      </c>
      <c r="I241" s="209" t="str">
        <f ca="1">IF(A241="Díl:","díl","")</f>
        <v/>
      </c>
      <c r="J241" s="92"/>
      <c r="K241" s="92"/>
      <c r="L241" s="87"/>
      <c r="M241" s="88"/>
      <c r="N241" s="89"/>
      <c r="O241" s="90"/>
      <c r="P241" s="72"/>
      <c r="Q241" s="72"/>
    </row>
    <row r="242" spans="1:17">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c r="A243" s="203">
        <f ca="1">INDIRECT(ADDRESS($F243,1,4,1,$F$3))</f>
        <v>106</v>
      </c>
      <c r="B243" s="203">
        <f ca="1">INDIRECT(ADDRESS($F243,2,4,1,$F$3))</f>
        <v>3100</v>
      </c>
      <c r="C243" s="204" t="str">
        <f ca="1">INDIRECT(ADDRESS($F243,3,4,1,$F$3))</f>
        <v>zařízení staveniště, zřízení provoz, demontáž</v>
      </c>
      <c r="D243" s="205" t="str">
        <f ca="1">INDIRECT(ADDRESS($F243,4,4,1,$F$3))</f>
        <v>CEL</v>
      </c>
      <c r="E243" s="206">
        <f ca="1">INDIRECT(ADDRESS($F243,5,4,1,$F$3))</f>
        <v>1</v>
      </c>
      <c r="F243" s="207">
        <f>F241+1</f>
        <v>127</v>
      </c>
      <c r="G243" s="208" t="str">
        <f ca="1">IF(A243="","",IF(A243="S","",IF(A243=0,"","tisk")))</f>
        <v>tisk</v>
      </c>
      <c r="H243" s="193">
        <f ca="1">1000*ROUND(E243,3)-1000*E243</f>
        <v>0</v>
      </c>
      <c r="I243" s="209" t="str">
        <f ca="1">IF(A243="Díl:","díl","")</f>
        <v/>
      </c>
      <c r="J243" s="92"/>
      <c r="K243" s="92"/>
      <c r="L243" s="87"/>
      <c r="M243" s="88"/>
      <c r="N243" s="89"/>
      <c r="O243" s="90"/>
      <c r="P243" s="72"/>
      <c r="Q243" s="72"/>
    </row>
    <row r="244" spans="1:17">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c r="A245" s="203">
        <f ca="1">INDIRECT(ADDRESS($F245,1,4,1,$F$3))</f>
        <v>107</v>
      </c>
      <c r="B245" s="203" t="str">
        <f ca="1">INDIRECT(ADDRESS($F245,2,4,1,$F$3))</f>
        <v>029111R</v>
      </c>
      <c r="C245" s="204" t="str">
        <f ca="1">INDIRECT(ADDRESS($F245,3,4,1,$F$3))</f>
        <v>Vytyčení inženýrských sítí</v>
      </c>
      <c r="D245" s="205" t="str">
        <f ca="1">INDIRECT(ADDRESS($F245,4,4,1,$F$3))</f>
        <v>kpl</v>
      </c>
      <c r="E245" s="206">
        <f ca="1">INDIRECT(ADDRESS($F245,5,4,1,$F$3))</f>
        <v>1</v>
      </c>
      <c r="F245" s="207">
        <f>F243+1</f>
        <v>128</v>
      </c>
      <c r="G245" s="208" t="str">
        <f ca="1">IF(A245="","",IF(A245="S","",IF(A245=0,"","tisk")))</f>
        <v>tisk</v>
      </c>
      <c r="H245" s="193">
        <f ca="1">1000*ROUND(E245,3)-1000*E245</f>
        <v>0</v>
      </c>
      <c r="I245" s="209" t="str">
        <f ca="1">IF(A245="Díl:","díl","")</f>
        <v/>
      </c>
      <c r="J245" s="92"/>
      <c r="K245" s="92"/>
      <c r="L245" s="87"/>
      <c r="M245" s="88"/>
      <c r="N245" s="89"/>
      <c r="O245" s="90"/>
      <c r="P245" s="72"/>
      <c r="Q245" s="72"/>
    </row>
    <row r="246" spans="1:17">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ht="25.5">
      <c r="A247" s="203">
        <f ca="1">INDIRECT(ADDRESS($F247,1,4,1,$F$3))</f>
        <v>108</v>
      </c>
      <c r="B247" s="203">
        <f ca="1">INDIRECT(ADDRESS($F247,2,4,1,$F$3))</f>
        <v>15111</v>
      </c>
      <c r="C247" s="204" t="str">
        <f ca="1">INDIRECT(ADDRESS($F247,3,4,1,$F$3))</f>
        <v>POPLATKY ZA LIKVIDACŮ ODPADŮ NEKONTAMINOVANÝCH - 17 05 04 VYTĚŽENÉ ZEMINY A HORNINY -  I. TŘÍDA TĚŽITELNOSTI</v>
      </c>
      <c r="D247" s="205" t="str">
        <f ca="1">INDIRECT(ADDRESS($F247,4,4,1,$F$3))</f>
        <v>T</v>
      </c>
      <c r="E247" s="206">
        <f ca="1">INDIRECT(ADDRESS($F247,5,4,1,$F$3))</f>
        <v>6908.4179999999997</v>
      </c>
      <c r="F247" s="207">
        <f>F245+1</f>
        <v>129</v>
      </c>
      <c r="G247" s="208" t="str">
        <f ca="1">IF(A247="","",IF(A247="S","",IF(A247=0,"","tisk")))</f>
        <v>tisk</v>
      </c>
      <c r="H247" s="193">
        <f ca="1">1000*ROUND(E247,3)-1000*E247</f>
        <v>0</v>
      </c>
      <c r="I247" s="209" t="str">
        <f ca="1">IF(A247="Díl:","díl","")</f>
        <v/>
      </c>
      <c r="J247" s="92"/>
      <c r="K247" s="92"/>
      <c r="L247" s="87"/>
      <c r="M247" s="88"/>
      <c r="N247" s="89"/>
      <c r="O247" s="90"/>
      <c r="P247" s="72"/>
      <c r="Q247" s="72"/>
    </row>
    <row r="248" spans="1:17">
      <c r="A248" s="196"/>
      <c r="B248" s="196"/>
      <c r="C248" s="197" t="str">
        <f ca="1">IF(ISNUMBER(E247)=TRUE,INDIRECT(ADDRESS($F247,16,4,1,$F$3)),"")</f>
        <v>výkop rýhy + výkop na SO 01-13-01 + výkop sanace výhybek 973,8*1,85+301,58*1,85+2458,90*1,85=6908,4180</v>
      </c>
      <c r="D248" s="198"/>
      <c r="E248" s="199"/>
      <c r="F248" s="200"/>
      <c r="G248" s="201" t="str">
        <f ca="1">IF(C248="","",IF(C248=0,"","tisk"))</f>
        <v>tisk</v>
      </c>
      <c r="H248" s="202"/>
      <c r="I248" s="91"/>
      <c r="J248" s="92"/>
      <c r="K248" s="92"/>
      <c r="L248" s="87"/>
      <c r="M248" s="88"/>
      <c r="N248" s="89"/>
      <c r="O248" s="90"/>
      <c r="P248" s="72"/>
      <c r="Q248" s="72"/>
    </row>
    <row r="249" spans="1:17">
      <c r="A249" s="203">
        <f ca="1">INDIRECT(ADDRESS($F249,1,4,1,$F$3))</f>
        <v>109</v>
      </c>
      <c r="B249" s="203">
        <f ca="1">INDIRECT(ADDRESS($F249,2,4,1,$F$3))</f>
        <v>132738</v>
      </c>
      <c r="C249" s="204" t="str">
        <f ca="1">INDIRECT(ADDRESS($F249,3,4,1,$F$3))</f>
        <v>Hloubené vykopávky, rýh, tř. horniny I, dle ČSN 73 6133, odvoz do 20km</v>
      </c>
      <c r="D249" s="205" t="str">
        <f ca="1">INDIRECT(ADDRESS($F249,4,4,1,$F$3))</f>
        <v>M3</v>
      </c>
      <c r="E249" s="206">
        <f ca="1">INDIRECT(ADDRESS($F249,5,4,1,$F$3))</f>
        <v>973.8</v>
      </c>
      <c r="F249" s="207">
        <f>F247+1</f>
        <v>130</v>
      </c>
      <c r="G249" s="208" t="str">
        <f ca="1">IF(A249="","",IF(A249="S","",IF(A249=0,"","tisk")))</f>
        <v>tisk</v>
      </c>
      <c r="H249" s="193">
        <f ca="1">1000*ROUND(E249,3)-1000*E249</f>
        <v>0</v>
      </c>
      <c r="I249" s="212" t="str">
        <f ca="1">IF(A249="Díl:","díl","")</f>
        <v/>
      </c>
      <c r="J249" s="92"/>
      <c r="K249" s="92"/>
      <c r="L249" s="87"/>
      <c r="M249" s="88"/>
      <c r="N249" s="89"/>
      <c r="O249" s="90"/>
      <c r="P249" s="72"/>
      <c r="Q249" s="72"/>
    </row>
    <row r="250" spans="1:17">
      <c r="A250" s="196"/>
      <c r="B250" s="196"/>
      <c r="C250" s="197" t="str">
        <f ca="1">IF(ISNUMBER(E249)=TRUE,INDIRECT(ADDRESS($F249,16,4,1,$F$3)),"")</f>
        <v>Viz tab. trativodů 973,8=973,8000</v>
      </c>
      <c r="D250" s="198"/>
      <c r="E250" s="199"/>
      <c r="F250" s="200"/>
      <c r="G250" s="201" t="str">
        <f ca="1">IF(C250="","",IF(C250=0,"","tisk"))</f>
        <v>tisk</v>
      </c>
      <c r="H250" s="202"/>
      <c r="I250" s="91"/>
      <c r="J250" s="92"/>
      <c r="K250" s="92"/>
      <c r="L250" s="87"/>
      <c r="M250" s="88"/>
      <c r="N250" s="89"/>
      <c r="O250" s="90"/>
      <c r="P250" s="72"/>
      <c r="Q250" s="72"/>
    </row>
    <row r="251" spans="1:17">
      <c r="A251" s="203">
        <f ca="1">INDIRECT(ADDRESS($F251,1,4,1,$F$3))</f>
        <v>110</v>
      </c>
      <c r="B251" s="203">
        <f ca="1">INDIRECT(ADDRESS($F251,2,4,1,$F$3))</f>
        <v>132739</v>
      </c>
      <c r="C251" s="204" t="str">
        <f ca="1">INDIRECT(ADDRESS($F251,3,4,1,$F$3))</f>
        <v>Hloubené vykopávky, rýh, tř. horniny I, dle ČSN 736133,  příplatek za další 1km</v>
      </c>
      <c r="D251" s="205" t="str">
        <f ca="1">INDIRECT(ADDRESS($F251,4,4,1,$F$3))</f>
        <v>M3</v>
      </c>
      <c r="E251" s="206">
        <f ca="1">INDIRECT(ADDRESS($F251,5,4,1,$F$3))</f>
        <v>9738</v>
      </c>
      <c r="F251" s="207">
        <f>F249+1</f>
        <v>131</v>
      </c>
      <c r="G251" s="208" t="str">
        <f ca="1">IF(A251="","",IF(A251="S","",IF(A251=0,"","tisk")))</f>
        <v>tisk</v>
      </c>
      <c r="H251" s="193">
        <f ca="1">1000*ROUND(E251,3)-1000*E251</f>
        <v>0</v>
      </c>
      <c r="I251" s="209" t="str">
        <f ca="1">IF(A251="Díl:","díl","")</f>
        <v/>
      </c>
      <c r="J251" s="92"/>
      <c r="K251" s="92"/>
      <c r="L251" s="87"/>
      <c r="M251" s="88"/>
      <c r="N251" s="89"/>
      <c r="O251" s="90"/>
      <c r="P251" s="72"/>
      <c r="Q251" s="72"/>
    </row>
    <row r="252" spans="1:17">
      <c r="A252" s="196"/>
      <c r="B252" s="196"/>
      <c r="C252" s="197" t="str">
        <f ca="1">IF(ISNUMBER(E251)=TRUE,INDIRECT(ADDRESS($F251,16,4,1,$F$3)),"")</f>
        <v>Odvoz celkem 30km 30-20 10*(973,8)=9738,0000</v>
      </c>
      <c r="D252" s="198"/>
      <c r="E252" s="199"/>
      <c r="F252" s="200"/>
      <c r="G252" s="201" t="str">
        <f ca="1">IF(C252="","",IF(C252=0,"","tisk"))</f>
        <v>tisk</v>
      </c>
      <c r="H252" s="202"/>
      <c r="I252" s="91"/>
      <c r="J252" s="92"/>
      <c r="K252" s="92"/>
      <c r="L252" s="87"/>
      <c r="M252" s="88"/>
      <c r="N252" s="89"/>
      <c r="O252" s="90"/>
      <c r="P252" s="72"/>
      <c r="Q252" s="72"/>
    </row>
    <row r="253" spans="1:17">
      <c r="A253" s="203">
        <f ca="1">INDIRECT(ADDRESS($F253,1,4,1,$F$3))</f>
        <v>111</v>
      </c>
      <c r="B253" s="203">
        <f ca="1">INDIRECT(ADDRESS($F253,2,4,1,$F$3))</f>
        <v>18110</v>
      </c>
      <c r="C253" s="204" t="str">
        <f ca="1">INDIRECT(ADDRESS($F253,3,4,1,$F$3))</f>
        <v>Úprava pláne se zhut. tr I</v>
      </c>
      <c r="D253" s="205" t="str">
        <f ca="1">INDIRECT(ADDRESS($F253,4,4,1,$F$3))</f>
        <v>M2</v>
      </c>
      <c r="E253" s="206">
        <f ca="1">INDIRECT(ADDRESS($F253,5,4,1,$F$3))</f>
        <v>18715.18</v>
      </c>
      <c r="F253" s="207">
        <f>F251+1</f>
        <v>132</v>
      </c>
      <c r="G253" s="208" t="str">
        <f ca="1">IF(A253="","",IF(A253="S","",IF(A253=0,"","tisk")))</f>
        <v>tisk</v>
      </c>
      <c r="H253" s="193">
        <f ca="1">1000*ROUND(E253,3)-1000*E253</f>
        <v>0</v>
      </c>
      <c r="I253" s="209" t="str">
        <f ca="1">IF(A253="Díl:","díl","")</f>
        <v/>
      </c>
      <c r="J253" s="92"/>
      <c r="K253" s="92"/>
      <c r="L253" s="87"/>
      <c r="M253" s="88"/>
      <c r="N253" s="89"/>
      <c r="O253" s="90"/>
      <c r="P253" s="72"/>
      <c r="Q253" s="72"/>
    </row>
    <row r="254" spans="1:17" ht="24">
      <c r="A254" s="196"/>
      <c r="B254" s="196"/>
      <c r="C254" s="197" t="str">
        <f ca="1">IF(ISNUMBER(E253)=TRUE,INDIRECT(ADDRESS($F253,16,4,1,$F$3)),"")</f>
        <v>úprava pláně kolej na betonových pražcích+kolej na dřevěných pražcích+ rozvinutá délka výhybek x šířka (2025,262+402,53+1315,244)*5=18715,1800</v>
      </c>
      <c r="D254" s="198"/>
      <c r="E254" s="199"/>
      <c r="F254" s="200"/>
      <c r="G254" s="201" t="str">
        <f ca="1">IF(C254="","",IF(C254=0,"","tisk"))</f>
        <v>tisk</v>
      </c>
      <c r="H254" s="202"/>
      <c r="I254" s="91"/>
      <c r="J254" s="92"/>
      <c r="K254" s="92"/>
      <c r="L254" s="87"/>
      <c r="M254" s="88"/>
      <c r="N254" s="89"/>
      <c r="O254" s="90"/>
      <c r="P254" s="72"/>
      <c r="Q254" s="72"/>
    </row>
    <row r="255" spans="1:17" ht="25.5">
      <c r="A255" s="203">
        <f ca="1">INDIRECT(ADDRESS($F255,1,4,1,$F$3))</f>
        <v>112</v>
      </c>
      <c r="B255" s="203">
        <f ca="1">INDIRECT(ADDRESS($F255,2,4,1,$F$3))</f>
        <v>123738</v>
      </c>
      <c r="C255" s="204" t="str">
        <f ca="1">INDIRECT(ADDRESS($F255,3,4,1,$F$3))</f>
        <v>Odkopávky a prokopávky komunikací, drah a ploch, tř. horniny I dle ČSN 73 6133 odvoz do 20km</v>
      </c>
      <c r="D255" s="205" t="str">
        <f ca="1">INDIRECT(ADDRESS($F255,4,4,1,$F$3))</f>
        <v>M3</v>
      </c>
      <c r="E255" s="206">
        <f ca="1">INDIRECT(ADDRESS($F255,5,4,1,$F$3))</f>
        <v>2760.48</v>
      </c>
      <c r="F255" s="207">
        <f>F253+1</f>
        <v>133</v>
      </c>
      <c r="G255" s="208" t="str">
        <f ca="1">IF(A255="","",IF(A255="S","",IF(A255=0,"","tisk")))</f>
        <v>tisk</v>
      </c>
      <c r="H255" s="193">
        <f ca="1">1000*ROUND(E255,3)-1000*E255</f>
        <v>0</v>
      </c>
      <c r="I255" s="209" t="str">
        <f ca="1">IF(A255="Díl:","díl","")</f>
        <v/>
      </c>
      <c r="J255" s="92"/>
      <c r="K255" s="92"/>
      <c r="L255" s="87"/>
      <c r="M255" s="88"/>
      <c r="N255" s="89"/>
      <c r="O255" s="90"/>
      <c r="P255" s="72"/>
      <c r="Q255" s="72"/>
    </row>
    <row r="256" spans="1:17">
      <c r="A256" s="196"/>
      <c r="B256" s="196"/>
      <c r="C256" s="197" t="str">
        <f ca="1">IF(ISNUMBER(E255)=TRUE,INDIRECT(ADDRESS($F255,16,4,1,$F$3)),"")</f>
        <v>SO 0-13-01 + SANACE pod výhybkami 301,58+2458,90=2760,4800</v>
      </c>
      <c r="D256" s="198"/>
      <c r="E256" s="199"/>
      <c r="F256" s="200"/>
      <c r="G256" s="201" t="str">
        <f ca="1">IF(C256="","",IF(C256=0,"","tisk"))</f>
        <v>tisk</v>
      </c>
      <c r="H256" s="202"/>
      <c r="I256" s="91"/>
      <c r="J256" s="92"/>
      <c r="K256" s="92"/>
      <c r="L256" s="87"/>
      <c r="M256" s="88"/>
      <c r="N256" s="89"/>
      <c r="O256" s="90"/>
      <c r="P256" s="72"/>
      <c r="Q256" s="72"/>
    </row>
    <row r="257" spans="1:17">
      <c r="A257" s="203">
        <f ca="1">INDIRECT(ADDRESS($F257,1,4,1,$F$3))</f>
        <v>113</v>
      </c>
      <c r="B257" s="203">
        <f ca="1">INDIRECT(ADDRESS($F257,2,4,1,$F$3))</f>
        <v>123739</v>
      </c>
      <c r="C257" s="204" t="str">
        <f ca="1">INDIRECT(ADDRESS($F257,3,4,1,$F$3))</f>
        <v>Odkopávky a prokopávky, příplatek za další 1 km</v>
      </c>
      <c r="D257" s="205" t="str">
        <f ca="1">INDIRECT(ADDRESS($F257,4,4,1,$F$3))</f>
        <v>M3</v>
      </c>
      <c r="E257" s="206">
        <f ca="1">INDIRECT(ADDRESS($F257,5,4,1,$F$3))</f>
        <v>27604.799999999999</v>
      </c>
      <c r="F257" s="207">
        <f>F255+1</f>
        <v>134</v>
      </c>
      <c r="G257" s="208" t="str">
        <f ca="1">IF(A257="","",IF(A257="S","",IF(A257=0,"","tisk")))</f>
        <v>tisk</v>
      </c>
      <c r="H257" s="193">
        <f ca="1">1000*ROUND(E257,3)-1000*E257</f>
        <v>0</v>
      </c>
      <c r="I257" s="209" t="str">
        <f ca="1">IF(A257="Díl:","díl","")</f>
        <v/>
      </c>
      <c r="J257" s="92"/>
      <c r="K257" s="92"/>
      <c r="L257" s="87"/>
      <c r="M257" s="88"/>
      <c r="N257" s="89"/>
      <c r="O257" s="90"/>
      <c r="P257" s="72"/>
      <c r="Q257" s="72"/>
    </row>
    <row r="258" spans="1:17">
      <c r="A258" s="196"/>
      <c r="B258" s="196"/>
      <c r="C258" s="197" t="str">
        <f ca="1">IF(ISNUMBER(E257)=TRUE,INDIRECT(ADDRESS($F257,16,4,1,$F$3)),"")</f>
        <v>Celkem 30km 2760,4800*10=27604,8000</v>
      </c>
      <c r="D258" s="198"/>
      <c r="E258" s="199"/>
      <c r="F258" s="200"/>
      <c r="G258" s="201" t="str">
        <f ca="1">IF(C258="","",IF(C258=0,"","tisk"))</f>
        <v>tisk</v>
      </c>
      <c r="H258" s="202"/>
      <c r="I258" s="91"/>
      <c r="J258" s="92"/>
      <c r="K258" s="92"/>
      <c r="L258" s="87"/>
      <c r="M258" s="88"/>
      <c r="N258" s="89"/>
      <c r="O258" s="90"/>
      <c r="P258" s="72"/>
      <c r="Q258" s="72"/>
    </row>
    <row r="259" spans="1:17">
      <c r="A259" s="203">
        <f ca="1">INDIRECT(ADDRESS($F259,1,4,1,$F$3))</f>
        <v>114</v>
      </c>
      <c r="B259" s="203">
        <f ca="1">INDIRECT(ADDRESS($F259,2,4,1,$F$3))</f>
        <v>27157</v>
      </c>
      <c r="C259" s="204" t="str">
        <f ca="1">INDIRECT(ADDRESS($F259,3,4,1,$F$3))</f>
        <v>Základy, polštáře pod základy, z kameniva těženého</v>
      </c>
      <c r="D259" s="205" t="str">
        <f ca="1">INDIRECT(ADDRESS($F259,4,4,1,$F$3))</f>
        <v>M3</v>
      </c>
      <c r="E259" s="206">
        <f ca="1">INDIRECT(ADDRESS($F259,5,4,1,$F$3))</f>
        <v>29</v>
      </c>
      <c r="F259" s="207">
        <f>F257+1</f>
        <v>135</v>
      </c>
      <c r="G259" s="208" t="str">
        <f ca="1">IF(A259="","",IF(A259="S","",IF(A259=0,"","tisk")))</f>
        <v>tisk</v>
      </c>
      <c r="H259" s="193">
        <f ca="1">1000*ROUND(E259,3)-1000*E259</f>
        <v>0</v>
      </c>
      <c r="I259" s="209" t="str">
        <f ca="1">IF(A259="Díl:","díl","")</f>
        <v/>
      </c>
      <c r="J259" s="92"/>
      <c r="K259" s="92"/>
      <c r="L259" s="87"/>
      <c r="M259" s="88"/>
      <c r="N259" s="89"/>
      <c r="O259" s="90"/>
      <c r="P259" s="72"/>
      <c r="Q259" s="72"/>
    </row>
    <row r="260" spans="1:17">
      <c r="A260" s="196"/>
      <c r="B260" s="196"/>
      <c r="C260" s="197" t="str">
        <f ca="1">IF(ISNUMBER(E259)=TRUE,INDIRECT(ADDRESS($F259,16,4,1,$F$3)),"")</f>
        <v>Podsyp (štěrkopísek) pod podkladní beton trativodu 29=29,0000</v>
      </c>
      <c r="D260" s="198"/>
      <c r="E260" s="199"/>
      <c r="F260" s="200"/>
      <c r="G260" s="201" t="str">
        <f ca="1">IF(C260="","",IF(C260=0,"","tisk"))</f>
        <v>tisk</v>
      </c>
      <c r="H260" s="202"/>
      <c r="I260" s="91"/>
      <c r="J260" s="92"/>
      <c r="K260" s="92"/>
      <c r="L260" s="87"/>
      <c r="M260" s="88"/>
      <c r="N260" s="89"/>
      <c r="O260" s="90"/>
      <c r="P260" s="72"/>
      <c r="Q260" s="72"/>
    </row>
    <row r="261" spans="1:17">
      <c r="A261" s="203">
        <f ca="1">INDIRECT(ADDRESS($F261,1,4,1,$F$3))</f>
        <v>115</v>
      </c>
      <c r="B261" s="203">
        <f ca="1">INDIRECT(ADDRESS($F261,2,4,1,$F$3))</f>
        <v>272313</v>
      </c>
      <c r="C261" s="204" t="str">
        <f ca="1">INDIRECT(ADDRESS($F261,3,4,1,$F$3))</f>
        <v>Základy z prostého betonu, do C16/20 (B20 - zn 250)</v>
      </c>
      <c r="D261" s="205" t="str">
        <f ca="1">INDIRECT(ADDRESS($F261,4,4,1,$F$3))</f>
        <v>M3</v>
      </c>
      <c r="E261" s="206">
        <f ca="1">INDIRECT(ADDRESS($F261,5,4,1,$F$3))</f>
        <v>58</v>
      </c>
      <c r="F261" s="207">
        <f>F259+1</f>
        <v>136</v>
      </c>
      <c r="G261" s="208" t="str">
        <f ca="1">IF(A261="","",IF(A261="S","",IF(A261=0,"","tisk")))</f>
        <v>tisk</v>
      </c>
      <c r="H261" s="193">
        <f ca="1">1000*ROUND(E261,3)-1000*E261</f>
        <v>0</v>
      </c>
      <c r="I261" s="209" t="str">
        <f ca="1">IF(A261="Díl:","díl","")</f>
        <v/>
      </c>
      <c r="J261" s="92"/>
      <c r="K261" s="92"/>
      <c r="L261" s="87"/>
      <c r="M261" s="88"/>
      <c r="N261" s="89"/>
      <c r="O261" s="90"/>
      <c r="P261" s="72"/>
      <c r="Q261" s="72"/>
    </row>
    <row r="262" spans="1:17">
      <c r="A262" s="196"/>
      <c r="B262" s="196"/>
      <c r="C262" s="197" t="str">
        <f ca="1">IF(ISNUMBER(E261)=TRUE,INDIRECT(ADDRESS($F261,16,4,1,$F$3)),"")</f>
        <v>Podkladní beton pod trativodní potrubí 58=58,0000</v>
      </c>
      <c r="D262" s="198"/>
      <c r="E262" s="199"/>
      <c r="F262" s="200"/>
      <c r="G262" s="201" t="str">
        <f ca="1">IF(C262="","",IF(C262=0,"","tisk"))</f>
        <v>tisk</v>
      </c>
      <c r="H262" s="202"/>
      <c r="I262" s="91"/>
      <c r="J262" s="92"/>
      <c r="K262" s="92"/>
      <c r="L262" s="87"/>
      <c r="M262" s="88"/>
      <c r="N262" s="89"/>
      <c r="O262" s="90"/>
      <c r="P262" s="72"/>
      <c r="Q262" s="72"/>
    </row>
    <row r="263" spans="1:17">
      <c r="A263" s="203">
        <f ca="1">INDIRECT(ADDRESS($F263,1,4,1,$F$3))</f>
        <v>116</v>
      </c>
      <c r="B263" s="203">
        <f ca="1">INDIRECT(ADDRESS($F263,2,4,1,$F$3))</f>
        <v>21197</v>
      </c>
      <c r="C263" s="204" t="str">
        <f ca="1">INDIRECT(ADDRESS($F263,3,4,1,$F$3))</f>
        <v>Úprava podloží, sanační žebra, opláštění z geotextílie</v>
      </c>
      <c r="D263" s="205" t="str">
        <f ca="1">INDIRECT(ADDRESS($F263,4,4,1,$F$3))</f>
        <v>M2</v>
      </c>
      <c r="E263" s="206">
        <f ca="1">INDIRECT(ADDRESS($F263,5,4,1,$F$3))</f>
        <v>4701</v>
      </c>
      <c r="F263" s="207">
        <f>F261+1</f>
        <v>137</v>
      </c>
      <c r="G263" s="208" t="str">
        <f ca="1">IF(A263="","",IF(A263="S","",IF(A263=0,"","tisk")))</f>
        <v>tisk</v>
      </c>
      <c r="H263" s="193">
        <f ca="1">1000*ROUND(E263,3)-1000*E263</f>
        <v>0</v>
      </c>
      <c r="I263" s="209" t="str">
        <f ca="1">IF(A263="Díl:","díl","")</f>
        <v/>
      </c>
      <c r="J263" s="92"/>
      <c r="K263" s="92"/>
      <c r="L263" s="87"/>
      <c r="M263" s="88"/>
      <c r="N263" s="89"/>
      <c r="O263" s="90"/>
      <c r="P263" s="72"/>
      <c r="Q263" s="72"/>
    </row>
    <row r="264" spans="1:17">
      <c r="A264" s="196"/>
      <c r="B264" s="196"/>
      <c r="C264" s="197" t="str">
        <f ca="1">IF(ISNUMBER(E263)=TRUE,INDIRECT(ADDRESS($F263,16,4,1,$F$3)),"")</f>
        <v>Opláštění trativodní rýhy 4701=4701,0000</v>
      </c>
      <c r="D264" s="198"/>
      <c r="E264" s="199"/>
      <c r="F264" s="200"/>
      <c r="G264" s="201" t="str">
        <f ca="1">IF(C264="","",IF(C264=0,"","tisk"))</f>
        <v>tisk</v>
      </c>
      <c r="H264" s="202"/>
      <c r="I264" s="91"/>
      <c r="J264" s="92"/>
      <c r="K264" s="92"/>
      <c r="L264" s="87"/>
      <c r="M264" s="88"/>
      <c r="N264" s="89"/>
      <c r="O264" s="90"/>
      <c r="P264" s="72"/>
      <c r="Q264" s="72"/>
    </row>
    <row r="265" spans="1:17">
      <c r="A265" s="203">
        <f ca="1">INDIRECT(ADDRESS($F265,1,4,1,$F$3))</f>
        <v>117</v>
      </c>
      <c r="B265" s="203">
        <f ca="1">INDIRECT(ADDRESS($F265,2,4,1,$F$3))</f>
        <v>27152</v>
      </c>
      <c r="C265" s="204" t="str">
        <f ca="1">INDIRECT(ADDRESS($F265,3,4,1,$F$3))</f>
        <v>Základy, polštáře pod základy, z kameniva drceného</v>
      </c>
      <c r="D265" s="205" t="str">
        <f ca="1">INDIRECT(ADDRESS($F265,4,4,1,$F$3))</f>
        <v>M3</v>
      </c>
      <c r="E265" s="206">
        <f ca="1">INDIRECT(ADDRESS($F265,5,4,1,$F$3))</f>
        <v>1.6</v>
      </c>
      <c r="F265" s="207">
        <f>F263+1</f>
        <v>138</v>
      </c>
      <c r="G265" s="208" t="str">
        <f ca="1">IF(A265="","",IF(A265="S","",IF(A265=0,"","tisk")))</f>
        <v>tisk</v>
      </c>
      <c r="H265" s="193">
        <f ca="1">1000*ROUND(E265,3)-1000*E265</f>
        <v>0</v>
      </c>
      <c r="I265" s="209" t="str">
        <f ca="1">IF(A265="Díl:","díl","")</f>
        <v/>
      </c>
      <c r="J265" s="92"/>
      <c r="K265" s="92"/>
      <c r="L265" s="87"/>
      <c r="M265" s="88"/>
      <c r="N265" s="89"/>
      <c r="O265" s="90"/>
      <c r="P265" s="72"/>
      <c r="Q265" s="72"/>
    </row>
    <row r="266" spans="1:17">
      <c r="A266" s="196"/>
      <c r="B266" s="196"/>
      <c r="C266" s="197" t="str">
        <f ca="1">IF(ISNUMBER(E265)=TRUE,INDIRECT(ADDRESS($F265,16,4,1,$F$3)),"")</f>
        <v>Vyústění trativodů 2 kusy 2*(2*2*0,2)=1,6000</v>
      </c>
      <c r="D266" s="198"/>
      <c r="E266" s="199"/>
      <c r="F266" s="200"/>
      <c r="G266" s="201" t="str">
        <f ca="1">IF(C266="","",IF(C266=0,"","tisk"))</f>
        <v>tisk</v>
      </c>
      <c r="H266" s="202"/>
      <c r="I266" s="91"/>
      <c r="J266" s="92"/>
      <c r="K266" s="92"/>
      <c r="L266" s="87"/>
      <c r="M266" s="88"/>
      <c r="N266" s="89"/>
      <c r="O266" s="90"/>
      <c r="P266" s="72"/>
      <c r="Q266" s="72"/>
    </row>
    <row r="267" spans="1:17" ht="25.5">
      <c r="A267" s="203">
        <f ca="1">INDIRECT(ADDRESS($F267,1,4,1,$F$3))</f>
        <v>119</v>
      </c>
      <c r="B267" s="203">
        <f ca="1">INDIRECT(ADDRESS($F267,2,4,1,$F$3))</f>
        <v>501101</v>
      </c>
      <c r="C267" s="204" t="str">
        <f ca="1">INDIRECT(ADDRESS($F267,3,4,1,$F$3))</f>
        <v>ZŘÍZENÍ KONSTRUKČNÍ VRSTVY TĚLESA ŽELEZNIČNÍHO SPODKU ZE ŠTĚRKODRTI NOVÉ</v>
      </c>
      <c r="D267" s="205" t="str">
        <f ca="1">INDIRECT(ADDRESS($F267,4,4,1,$F$3))</f>
        <v>m3</v>
      </c>
      <c r="E267" s="206">
        <f ca="1">INDIRECT(ADDRESS($F267,5,4,1,$F$3))</f>
        <v>1188.67</v>
      </c>
      <c r="F267" s="207">
        <f>F265+1</f>
        <v>139</v>
      </c>
      <c r="G267" s="208" t="str">
        <f ca="1">IF(A267="","",IF(A267="S","",IF(A267=0,"","tisk")))</f>
        <v>tisk</v>
      </c>
      <c r="H267" s="193">
        <f ca="1">1000*ROUND(E267,3)-1000*E267</f>
        <v>0</v>
      </c>
      <c r="I267" s="209" t="str">
        <f ca="1">IF(A267="Díl:","díl","")</f>
        <v/>
      </c>
      <c r="J267" s="92"/>
      <c r="K267" s="92"/>
      <c r="L267" s="87"/>
      <c r="M267" s="88"/>
      <c r="N267" s="89"/>
      <c r="O267" s="90"/>
      <c r="P267" s="72"/>
      <c r="Q267" s="72"/>
    </row>
    <row r="268" spans="1:17">
      <c r="A268" s="196"/>
      <c r="B268" s="196"/>
      <c r="C268" s="197" t="str">
        <f ca="1">IF(ISNUMBER(E267)=TRUE,INDIRECT(ADDRESS($F267,16,4,1,$F$3)),"")</f>
        <v>SO 01-13-01 + Sanace pod výhybkami 118,01+1070,66=1188,6700</v>
      </c>
      <c r="D268" s="198"/>
      <c r="E268" s="199"/>
      <c r="F268" s="200"/>
      <c r="G268" s="201" t="str">
        <f ca="1">IF(C268="","",IF(C268=0,"","tisk"))</f>
        <v>tisk</v>
      </c>
      <c r="H268" s="202"/>
      <c r="I268" s="91"/>
      <c r="J268" s="92"/>
      <c r="K268" s="92"/>
      <c r="L268" s="87"/>
      <c r="M268" s="88"/>
      <c r="N268" s="89"/>
      <c r="O268" s="90"/>
      <c r="P268" s="72"/>
      <c r="Q268" s="72"/>
    </row>
    <row r="269" spans="1:17" ht="25.5">
      <c r="A269" s="203">
        <f ca="1">INDIRECT(ADDRESS($F269,1,4,1,$F$3))</f>
        <v>120</v>
      </c>
      <c r="B269" s="203">
        <f ca="1">INDIRECT(ADDRESS($F269,2,4,1,$F$3))</f>
        <v>501430</v>
      </c>
      <c r="C269" s="204" t="str">
        <f ca="1">INDIRECT(ADDRESS($F269,3,4,1,$F$3))</f>
        <v>ZŘÍZENÍ KONSTRUKČNÍ VRSTVY TĚLESA ŽELEZNIČNÍHO SPODKU ZE ZEMINY ZLEPŠENÉ (STABILIZOVANÉ) VÁPNO- CEMENTEM</v>
      </c>
      <c r="D269" s="205" t="str">
        <f ca="1">INDIRECT(ADDRESS($F269,4,4,1,$F$3))</f>
        <v>m3</v>
      </c>
      <c r="E269" s="206">
        <f ca="1">INDIRECT(ADDRESS($F269,5,4,1,$F$3))</f>
        <v>1219.44</v>
      </c>
      <c r="F269" s="207">
        <f>F267+1</f>
        <v>140</v>
      </c>
      <c r="G269" s="208" t="str">
        <f ca="1">IF(A269="","",IF(A269="S","",IF(A269=0,"","tisk")))</f>
        <v>tisk</v>
      </c>
      <c r="H269" s="193">
        <f ca="1">1000*ROUND(E269,3)-1000*E269</f>
        <v>0</v>
      </c>
      <c r="I269" s="209" t="str">
        <f ca="1">IF(A269="Díl:","díl","")</f>
        <v/>
      </c>
      <c r="J269" s="92"/>
      <c r="K269" s="92"/>
      <c r="L269" s="87"/>
      <c r="M269" s="88"/>
      <c r="N269" s="89"/>
      <c r="O269" s="90"/>
      <c r="P269" s="72"/>
      <c r="Q269" s="72"/>
    </row>
    <row r="270" spans="1:17">
      <c r="A270" s="196"/>
      <c r="B270" s="196"/>
      <c r="C270" s="197" t="str">
        <f ca="1">IF(ISNUMBER(E269)=TRUE,INDIRECT(ADDRESS($F269,16,4,1,$F$3)),"")</f>
        <v>SO 01-13-01 + Sanace pod výhybkami 131,12+1088,32=1219,4400</v>
      </c>
      <c r="D270" s="198"/>
      <c r="E270" s="199"/>
      <c r="F270" s="200"/>
      <c r="G270" s="201" t="str">
        <f ca="1">IF(C270="","",IF(C270=0,"","tisk"))</f>
        <v>tisk</v>
      </c>
      <c r="H270" s="202"/>
      <c r="I270" s="91"/>
      <c r="J270" s="92"/>
      <c r="K270" s="92"/>
      <c r="L270" s="87"/>
      <c r="M270" s="88"/>
      <c r="N270" s="89"/>
      <c r="O270" s="90"/>
      <c r="P270" s="72"/>
      <c r="Q270" s="72"/>
    </row>
    <row r="271" spans="1:17">
      <c r="A271" s="203">
        <f ca="1">INDIRECT(ADDRESS($F271,1,4,1,$F$3))</f>
        <v>121</v>
      </c>
      <c r="B271" s="203">
        <f ca="1">INDIRECT(ADDRESS($F271,2,4,1,$F$3))</f>
        <v>875342</v>
      </c>
      <c r="C271" s="204" t="str">
        <f ca="1">INDIRECT(ADDRESS($F271,3,4,1,$F$3))</f>
        <v>Potrubí z trub plastických (PVC,PE,PP), drenážní, DN do 200, do rýhy děrované</v>
      </c>
      <c r="D271" s="205" t="str">
        <f ca="1">INDIRECT(ADDRESS($F271,4,4,1,$F$3))</f>
        <v>M</v>
      </c>
      <c r="E271" s="206">
        <f ca="1">INDIRECT(ADDRESS($F271,5,4,1,$F$3))</f>
        <v>1153</v>
      </c>
      <c r="F271" s="207">
        <f>F269+1</f>
        <v>141</v>
      </c>
      <c r="G271" s="208" t="str">
        <f ca="1">IF(A271="","",IF(A271="S","",IF(A271=0,"","tisk")))</f>
        <v>tisk</v>
      </c>
      <c r="H271" s="193">
        <f ca="1">1000*ROUND(E271,3)-1000*E271</f>
        <v>0</v>
      </c>
      <c r="I271" s="209" t="str">
        <f ca="1">IF(A271="Díl:","díl","")</f>
        <v/>
      </c>
      <c r="J271" s="92"/>
      <c r="K271" s="92"/>
      <c r="L271" s="87"/>
      <c r="M271" s="88"/>
      <c r="N271" s="89"/>
      <c r="O271" s="90"/>
      <c r="P271" s="72"/>
      <c r="Q271" s="72"/>
    </row>
    <row r="272" spans="1:17">
      <c r="A272" s="196"/>
      <c r="B272" s="196"/>
      <c r="C272" s="197" t="str">
        <f ca="1">IF(ISNUMBER(E271)=TRUE,INDIRECT(ADDRESS($F271,16,4,1,$F$3)),"")</f>
        <v>Viz tab. trativodů 1153=1153,0000</v>
      </c>
      <c r="D272" s="198"/>
      <c r="E272" s="199"/>
      <c r="F272" s="200"/>
      <c r="G272" s="201" t="str">
        <f ca="1">IF(C272="","",IF(C272=0,"","tisk"))</f>
        <v>tisk</v>
      </c>
      <c r="H272" s="202"/>
      <c r="I272" s="91"/>
      <c r="J272" s="92"/>
      <c r="K272" s="92"/>
      <c r="L272" s="87"/>
      <c r="M272" s="88"/>
      <c r="N272" s="89"/>
      <c r="O272" s="90"/>
      <c r="P272" s="72"/>
      <c r="Q272" s="72"/>
    </row>
    <row r="273" spans="1:17">
      <c r="A273" s="203">
        <f ca="1">INDIRECT(ADDRESS($F273,1,4,1,$F$3))</f>
        <v>122</v>
      </c>
      <c r="B273" s="203">
        <f ca="1">INDIRECT(ADDRESS($F273,2,4,1,$F$3))</f>
        <v>894846</v>
      </c>
      <c r="C273" s="204" t="str">
        <f ca="1">INDIRECT(ADDRESS($F273,3,4,1,$F$3))</f>
        <v>Konstrukce na trubním vedení, šachty na potrubí, z plast. hmot, DN do 400</v>
      </c>
      <c r="D273" s="205" t="str">
        <f ca="1">INDIRECT(ADDRESS($F273,4,4,1,$F$3))</f>
        <v>KUS</v>
      </c>
      <c r="E273" s="206">
        <f ca="1">INDIRECT(ADDRESS($F273,5,4,1,$F$3))</f>
        <v>38</v>
      </c>
      <c r="F273" s="207">
        <f>F271+1</f>
        <v>142</v>
      </c>
      <c r="G273" s="208" t="str">
        <f ca="1">IF(A273="","",IF(A273="S","",IF(A273=0,"","tisk")))</f>
        <v>tisk</v>
      </c>
      <c r="H273" s="193">
        <f ca="1">1000*ROUND(E273,3)-1000*E273</f>
        <v>0</v>
      </c>
      <c r="I273" s="209" t="str">
        <f ca="1">IF(A273="Díl:","díl","")</f>
        <v/>
      </c>
      <c r="J273" s="92"/>
      <c r="K273" s="92"/>
      <c r="L273" s="87"/>
      <c r="M273" s="88"/>
      <c r="N273" s="89"/>
      <c r="O273" s="90"/>
      <c r="P273" s="72"/>
      <c r="Q273" s="72"/>
    </row>
    <row r="274" spans="1:17">
      <c r="A274" s="196"/>
      <c r="B274" s="196"/>
      <c r="C274" s="197" t="str">
        <f ca="1">IF(ISNUMBER(E273)=TRUE,INDIRECT(ADDRESS($F273,16,4,1,$F$3)),"")</f>
        <v>viz. tabulka trativodů 38=38,0000</v>
      </c>
      <c r="D274" s="198"/>
      <c r="E274" s="199"/>
      <c r="F274" s="200"/>
      <c r="G274" s="201" t="str">
        <f ca="1">IF(C274="","",IF(C274=0,"","tisk"))</f>
        <v>tisk</v>
      </c>
      <c r="H274" s="202"/>
      <c r="I274" s="91"/>
      <c r="J274" s="92"/>
      <c r="K274" s="92"/>
      <c r="L274" s="87"/>
      <c r="M274" s="88"/>
      <c r="N274" s="89"/>
      <c r="O274" s="90"/>
      <c r="P274" s="72"/>
      <c r="Q274" s="72"/>
    </row>
    <row r="275" spans="1:17" ht="25.5">
      <c r="A275" s="203">
        <f ca="1">INDIRECT(ADDRESS($F275,1,4,1,$F$3))</f>
        <v>123</v>
      </c>
      <c r="B275" s="203">
        <f ca="1">INDIRECT(ADDRESS($F275,2,4,1,$F$3))</f>
        <v>899114</v>
      </c>
      <c r="C275" s="204" t="str">
        <f ca="1">INDIRECT(ADDRESS($F275,3,4,1,$F$3))</f>
        <v>Konstrukce na trubním vedení, doplňky na trubním vedení,  samostatné poklopy, z plastických hmot</v>
      </c>
      <c r="D275" s="205" t="str">
        <f ca="1">INDIRECT(ADDRESS($F275,4,4,1,$F$3))</f>
        <v>KUS</v>
      </c>
      <c r="E275" s="206">
        <f ca="1">INDIRECT(ADDRESS($F275,5,4,1,$F$3))</f>
        <v>38</v>
      </c>
      <c r="F275" s="207">
        <f>F273+1</f>
        <v>143</v>
      </c>
      <c r="G275" s="208" t="str">
        <f ca="1">IF(A275="","",IF(A275="S","",IF(A275=0,"","tisk")))</f>
        <v>tisk</v>
      </c>
      <c r="H275" s="193">
        <f ca="1">1000*ROUND(E275,3)-1000*E275</f>
        <v>0</v>
      </c>
      <c r="I275" s="209" t="str">
        <f ca="1">IF(A275="Díl:","díl","")</f>
        <v/>
      </c>
      <c r="J275" s="92"/>
      <c r="K275" s="92"/>
      <c r="L275" s="87"/>
      <c r="M275" s="88"/>
      <c r="N275" s="89"/>
      <c r="O275" s="90"/>
      <c r="P275" s="72"/>
      <c r="Q275" s="72"/>
    </row>
    <row r="276" spans="1:17">
      <c r="A276" s="196"/>
      <c r="B276" s="196"/>
      <c r="C276" s="197" t="str">
        <f ca="1">IF(ISNUMBER(E275)=TRUE,INDIRECT(ADDRESS($F275,16,4,1,$F$3)),"")</f>
        <v>38=38,0000</v>
      </c>
      <c r="D276" s="198"/>
      <c r="E276" s="199"/>
      <c r="F276" s="200"/>
      <c r="G276" s="201" t="str">
        <f ca="1">IF(C276="","",IF(C276=0,"","tisk"))</f>
        <v>tisk</v>
      </c>
      <c r="H276" s="202"/>
      <c r="I276" s="91"/>
      <c r="J276" s="92"/>
      <c r="K276" s="92"/>
      <c r="L276" s="87"/>
      <c r="M276" s="88"/>
      <c r="N276" s="89"/>
      <c r="O276" s="90"/>
      <c r="P276" s="72"/>
      <c r="Q276" s="72"/>
    </row>
    <row r="277" spans="1:17" ht="25.5">
      <c r="A277" s="203">
        <f ca="1">INDIRECT(ADDRESS($F277,1,4,1,$F$3))</f>
        <v>124</v>
      </c>
      <c r="B277" s="203">
        <f ca="1">INDIRECT(ADDRESS($F277,2,4,1,$F$3))</f>
        <v>899522</v>
      </c>
      <c r="C277" s="204" t="str">
        <f ca="1">INDIRECT(ADDRESS($F277,3,4,1,$F$3))</f>
        <v>Konstrukce na trubním vedení, doplňky na trubním vedení, obetonování potr.z prostého betonu do C12/15 (B15 - zn.200)</v>
      </c>
      <c r="D277" s="205" t="str">
        <f ca="1">INDIRECT(ADDRESS($F277,4,4,1,$F$3))</f>
        <v>M3</v>
      </c>
      <c r="E277" s="206">
        <f ca="1">INDIRECT(ADDRESS($F277,5,4,1,$F$3))</f>
        <v>94.965299999999999</v>
      </c>
      <c r="F277" s="207">
        <f>F275+1</f>
        <v>144</v>
      </c>
      <c r="G277" s="208" t="str">
        <f ca="1">IF(A277="","",IF(A277="S","",IF(A277=0,"","tisk")))</f>
        <v>tisk</v>
      </c>
      <c r="H277" s="193">
        <f ca="1">1000*ROUND(E277,3)-1000*E277</f>
        <v>-0.30000000000291038</v>
      </c>
      <c r="I277" s="209" t="str">
        <f ca="1">IF(A277="Díl:","díl","")</f>
        <v/>
      </c>
      <c r="J277" s="92"/>
      <c r="K277" s="92"/>
      <c r="L277" s="87"/>
      <c r="M277" s="88"/>
      <c r="N277" s="89"/>
      <c r="O277" s="90"/>
      <c r="P277" s="72"/>
      <c r="Q277" s="72"/>
    </row>
    <row r="278" spans="1:17" ht="24">
      <c r="A278" s="196"/>
      <c r="B278" s="196"/>
      <c r="C278" s="197" t="str">
        <f ca="1">IF(ISNUMBER(E277)=TRUE,INDIRECT(ADDRESS($F277,16,4,1,$F$3)),"")</f>
        <v>Délka trativodu x plocha řezu obetonování bez podkladního betonu 0,1m + kompletní obetonování v překopech 1153*0,045+143,601*0,3=94,9653</v>
      </c>
      <c r="D278" s="198"/>
      <c r="E278" s="199"/>
      <c r="F278" s="200"/>
      <c r="G278" s="201" t="str">
        <f ca="1">IF(C278="","",IF(C278=0,"","tisk"))</f>
        <v>tisk</v>
      </c>
      <c r="H278" s="202"/>
      <c r="I278" s="91"/>
      <c r="J278" s="92"/>
      <c r="K278" s="92"/>
      <c r="L278" s="87"/>
      <c r="M278" s="88"/>
      <c r="N278" s="89"/>
      <c r="O278" s="90"/>
      <c r="P278" s="72"/>
      <c r="Q278" s="72"/>
    </row>
    <row r="279" spans="1:17" ht="25.5">
      <c r="A279" s="203">
        <f ca="1">INDIRECT(ADDRESS($F279,1,4,1,$F$3))</f>
        <v>125</v>
      </c>
      <c r="B279" s="203">
        <f ca="1">INDIRECT(ADDRESS($F279,2,4,1,$F$3))</f>
        <v>935832</v>
      </c>
      <c r="C279" s="204" t="str">
        <f ca="1">INDIRECT(ADDRESS($F279,3,4,1,$F$3))</f>
        <v>Dokončující konstr. a práce, žlaby a rigoly, dlážděné, z lomového kamene tl. do 250mm, do bet.tl. 100mm</v>
      </c>
      <c r="D279" s="205" t="str">
        <f ca="1">INDIRECT(ADDRESS($F279,4,4,1,$F$3))</f>
        <v>M2</v>
      </c>
      <c r="E279" s="206">
        <f ca="1">INDIRECT(ADDRESS($F279,5,4,1,$F$3))</f>
        <v>8</v>
      </c>
      <c r="F279" s="207">
        <f>F277+1</f>
        <v>145</v>
      </c>
      <c r="G279" s="208" t="str">
        <f ca="1">IF(A279="","",IF(A279="S","",IF(A279=0,"","tisk")))</f>
        <v>tisk</v>
      </c>
      <c r="H279" s="193">
        <f ca="1">1000*ROUND(E279,3)-1000*E279</f>
        <v>0</v>
      </c>
      <c r="I279" s="209" t="str">
        <f ca="1">IF(A279="Díl:","díl","")</f>
        <v/>
      </c>
      <c r="J279" s="92"/>
      <c r="K279" s="92"/>
      <c r="L279" s="87"/>
      <c r="M279" s="88"/>
      <c r="N279" s="89"/>
      <c r="O279" s="90"/>
      <c r="P279" s="72"/>
      <c r="Q279" s="72"/>
    </row>
    <row r="280" spans="1:17">
      <c r="A280" s="196"/>
      <c r="B280" s="196"/>
      <c r="C280" s="197" t="str">
        <f ca="1">IF(ISNUMBER(E279)=TRUE,INDIRECT(ADDRESS($F279,16,4,1,$F$3)),"")</f>
        <v>Vyústění trativodů 2 kusy 2*(2*2)=8,0000</v>
      </c>
      <c r="D280" s="198"/>
      <c r="E280" s="199"/>
      <c r="F280" s="200"/>
      <c r="G280" s="201" t="str">
        <f ca="1">IF(C280="","",IF(C280=0,"","tisk"))</f>
        <v>tisk</v>
      </c>
      <c r="H280" s="202"/>
      <c r="I280" s="91"/>
      <c r="J280" s="92"/>
      <c r="K280" s="92"/>
      <c r="L280" s="87"/>
      <c r="M280" s="88"/>
      <c r="N280" s="89"/>
      <c r="O280" s="90"/>
      <c r="P280" s="72"/>
      <c r="Q280" s="72"/>
    </row>
    <row r="281" spans="1:17">
      <c r="A281" s="203">
        <f ca="1">INDIRECT(ADDRESS($F281,1,4,1,$F$3))</f>
        <v>126</v>
      </c>
      <c r="B281" s="203" t="str">
        <f ca="1">INDIRECT(ADDRESS($F281,2,4,1,$F$3))</f>
        <v>R</v>
      </c>
      <c r="C281" s="204" t="str">
        <f ca="1">INDIRECT(ADDRESS($F281,3,4,1,$F$3))</f>
        <v>Přeložení podzemních sítí</v>
      </c>
      <c r="D281" s="205" t="str">
        <f ca="1">INDIRECT(ADDRESS($F281,4,4,1,$F$3))</f>
        <v>M</v>
      </c>
      <c r="E281" s="206">
        <f ca="1">INDIRECT(ADDRESS($F281,5,4,1,$F$3))</f>
        <v>88</v>
      </c>
      <c r="F281" s="207">
        <f>F279+1</f>
        <v>146</v>
      </c>
      <c r="G281" s="208" t="str">
        <f ca="1">IF(A281="","",IF(A281="S","",IF(A281=0,"","tisk")))</f>
        <v>tisk</v>
      </c>
      <c r="H281" s="193">
        <f ca="1">1000*ROUND(E281,3)-1000*E281</f>
        <v>0</v>
      </c>
      <c r="I281" s="209" t="str">
        <f ca="1">IF(A281="Díl:","díl","")</f>
        <v/>
      </c>
      <c r="J281" s="92"/>
      <c r="K281" s="92"/>
      <c r="L281" s="87"/>
      <c r="M281" s="88"/>
      <c r="N281" s="89"/>
      <c r="O281" s="90"/>
      <c r="P281" s="72"/>
      <c r="Q281" s="72"/>
    </row>
    <row r="282" spans="1:17" ht="24">
      <c r="A282" s="196"/>
      <c r="B282" s="196"/>
      <c r="C282" s="197" t="str">
        <f ca="1">IF(ISNUMBER(E281)=TRUE,INDIRECT(ADDRESS($F281,16,4,1,$F$3)),"")</f>
        <v>V případě potřeby přeložení kanalizace, vody, vedení ČEZ ICT, ČEZ, vedení ČD Telematika 16+18+14+23+17=88,0000</v>
      </c>
      <c r="D282" s="198"/>
      <c r="E282" s="199"/>
      <c r="F282" s="200"/>
      <c r="G282" s="201" t="str">
        <f ca="1">IF(C282="","",IF(C282=0,"","tisk"))</f>
        <v>tisk</v>
      </c>
      <c r="H282" s="202"/>
      <c r="I282" s="91"/>
      <c r="J282" s="92"/>
      <c r="K282" s="92"/>
      <c r="L282" s="87"/>
      <c r="M282" s="88"/>
      <c r="N282" s="89"/>
      <c r="O282" s="90"/>
      <c r="P282" s="72"/>
      <c r="Q282" s="72"/>
    </row>
    <row r="283" spans="1:17">
      <c r="A283" s="203">
        <f ca="1">INDIRECT(ADDRESS($F283,1,4,1,$F$3))</f>
        <v>127</v>
      </c>
      <c r="B283" s="203">
        <f ca="1">INDIRECT(ADDRESS($F283,2,4,1,$F$3))</f>
        <v>17481</v>
      </c>
      <c r="C283" s="204" t="str">
        <f ca="1">INDIRECT(ADDRESS($F283,3,4,1,$F$3))</f>
        <v>Zásyp jam a rýh z nakupovaných materiálů</v>
      </c>
      <c r="D283" s="205" t="str">
        <f ca="1">INDIRECT(ADDRESS($F283,4,4,1,$F$3))</f>
        <v>M3</v>
      </c>
      <c r="E283" s="206">
        <f ca="1">INDIRECT(ADDRESS($F283,5,4,1,$F$3))</f>
        <v>949.82399999999996</v>
      </c>
      <c r="F283" s="207">
        <f>F281+1</f>
        <v>147</v>
      </c>
      <c r="G283" s="208" t="str">
        <f ca="1">IF(A283="","",IF(A283="S","",IF(A283=0,"","tisk")))</f>
        <v>tisk</v>
      </c>
      <c r="H283" s="193">
        <f ca="1">1000*ROUND(E283,3)-1000*E283</f>
        <v>0</v>
      </c>
      <c r="I283" s="209" t="str">
        <f ca="1">IF(A283="Díl:","díl","")</f>
        <v/>
      </c>
      <c r="J283" s="92"/>
      <c r="K283" s="92"/>
      <c r="L283" s="87"/>
      <c r="M283" s="88"/>
      <c r="N283" s="89"/>
      <c r="O283" s="90"/>
      <c r="P283" s="72"/>
      <c r="Q283" s="72"/>
    </row>
    <row r="284" spans="1:17">
      <c r="A284" s="196"/>
      <c r="B284" s="196"/>
      <c r="C284" s="197" t="str">
        <f ca="1">IF(ISNUMBER(E283)=TRUE,INDIRECT(ADDRESS($F283,16,4,1,$F$3)),"")</f>
        <v>délka trativodu x průměrná hloubka x šířka výkopu = 1152 x 1,649 x 0,5 = 949,824</v>
      </c>
      <c r="D284" s="198"/>
      <c r="E284" s="199"/>
      <c r="F284" s="200"/>
      <c r="G284" s="201" t="str">
        <f ca="1">IF(C284="","",IF(C284=0,"","tisk"))</f>
        <v>tisk</v>
      </c>
      <c r="H284" s="202"/>
      <c r="I284" s="91"/>
      <c r="J284" s="92"/>
      <c r="K284" s="92"/>
      <c r="L284" s="87"/>
      <c r="M284" s="88"/>
      <c r="N284" s="89"/>
      <c r="O284" s="90"/>
      <c r="P284" s="72"/>
      <c r="Q284" s="72"/>
    </row>
    <row r="285" spans="1:17">
      <c r="A285" s="203">
        <f ca="1">INDIRECT(ADDRESS($F285,1,4,1,$F$3))</f>
        <v>0</v>
      </c>
      <c r="B285" s="203">
        <f ca="1">INDIRECT(ADDRESS($F285,2,4,1,$F$3))</f>
        <v>0</v>
      </c>
      <c r="C285" s="204" t="str">
        <f ca="1">INDIRECT(ADDRESS($F285,3,4,1,$F$3))</f>
        <v>Celkem za Etapu:</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c r="A289" s="203">
        <f ca="1">INDIRECT(ADDRESS($F289,1,4,1,$F$3))</f>
        <v>0</v>
      </c>
      <c r="B289" s="203">
        <f ca="1">INDIRECT(ADDRESS($F289,2,4,1,$F$3))</f>
        <v>0</v>
      </c>
      <c r="C289" s="204" t="str">
        <f ca="1">INDIRECT(ADDRESS($F289,3,4,1,$F$3))</f>
        <v>N Á S T U P I Š T Ě  č. 2</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c r="A291" s="203" t="str">
        <f ca="1">INDIRECT(ADDRESS($F291,1,4,1,$F$3))</f>
        <v>Díl:</v>
      </c>
      <c r="B291" s="203" t="str">
        <f ca="1">INDIRECT(ADDRESS($F291,2,4,1,$F$3))</f>
        <v>1</v>
      </c>
      <c r="C291" s="204" t="str">
        <f ca="1">INDIRECT(ADDRESS($F291,3,4,1,$F$3))</f>
        <v>Zemní práce</v>
      </c>
      <c r="D291" s="205">
        <f ca="1">INDIRECT(ADDRESS($F291,4,4,1,$F$3))</f>
        <v>0</v>
      </c>
      <c r="E291" s="206">
        <f ca="1">INDIRECT(ADDRESS($F291,5,4,1,$F$3))</f>
        <v>0</v>
      </c>
      <c r="F291" s="207">
        <f>F289+1</f>
        <v>151</v>
      </c>
      <c r="G291" s="208" t="str">
        <f ca="1">IF(A291="","",IF(A291="S","",IF(A291=0,"","tisk")))</f>
        <v>tisk</v>
      </c>
      <c r="H291" s="193">
        <f ca="1">1000*ROUND(E291,3)-1000*E291</f>
        <v>0</v>
      </c>
      <c r="I291" s="209" t="str">
        <f ca="1">IF(A291="Díl:","díl","")</f>
        <v>díl</v>
      </c>
      <c r="J291" s="92"/>
      <c r="K291" s="92"/>
      <c r="L291" s="87"/>
      <c r="M291" s="88"/>
      <c r="N291" s="89"/>
      <c r="O291" s="90"/>
      <c r="P291" s="72"/>
      <c r="Q291" s="72"/>
    </row>
    <row r="292" spans="1:17">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c r="A293" s="203">
        <f ca="1">INDIRECT(ADDRESS($F293,1,4,1,$F$3))</f>
        <v>1</v>
      </c>
      <c r="B293" s="203" t="str">
        <f ca="1">INDIRECT(ADDRESS($F293,2,4,1,$F$3))</f>
        <v>18120</v>
      </c>
      <c r="C293" s="204" t="str">
        <f ca="1">INDIRECT(ADDRESS($F293,3,4,1,$F$3))</f>
        <v>ÚPRAVA PLÁNĚ SE ZHUTNĚNÍM V HORNINĚ TŘ. II</v>
      </c>
      <c r="D293" s="205" t="str">
        <f ca="1">INDIRECT(ADDRESS($F293,4,4,1,$F$3))</f>
        <v>M2</v>
      </c>
      <c r="E293" s="206">
        <f ca="1">INDIRECT(ADDRESS($F293,5,4,1,$F$3))</f>
        <v>88</v>
      </c>
      <c r="F293" s="207">
        <f>F291+1</f>
        <v>152</v>
      </c>
      <c r="G293" s="208" t="str">
        <f ca="1">IF(A293="","",IF(A293="S","",IF(A293=0,"","tisk")))</f>
        <v>tisk</v>
      </c>
      <c r="H293" s="193">
        <f ca="1">1000*ROUND(E293,3)-1000*E293</f>
        <v>0</v>
      </c>
      <c r="I293" s="209" t="str">
        <f ca="1">IF(A293="Díl:","díl","")</f>
        <v/>
      </c>
      <c r="J293" s="92"/>
      <c r="K293" s="92"/>
      <c r="L293" s="87"/>
      <c r="M293" s="88"/>
      <c r="N293" s="89"/>
      <c r="O293" s="90"/>
      <c r="P293" s="72"/>
      <c r="Q293" s="72"/>
    </row>
    <row r="294" spans="1:17">
      <c r="A294" s="196"/>
      <c r="B294" s="196"/>
      <c r="C294" s="197" t="str">
        <f ca="1">IF(ISNUMBER(E293)=TRUE,INDIRECT(ADDRESS($F293,16,4,1,$F$3)),"")</f>
        <v>Viz výpočet výměr</v>
      </c>
      <c r="D294" s="198"/>
      <c r="E294" s="199"/>
      <c r="F294" s="200"/>
      <c r="G294" s="201" t="str">
        <f ca="1">IF(C294="","",IF(C294=0,"","tisk"))</f>
        <v>tisk</v>
      </c>
      <c r="H294" s="202"/>
      <c r="I294" s="91"/>
      <c r="J294" s="92"/>
      <c r="K294" s="92"/>
      <c r="L294" s="87"/>
      <c r="M294" s="88"/>
      <c r="N294" s="89"/>
      <c r="O294" s="90"/>
      <c r="P294" s="72"/>
      <c r="Q294" s="72"/>
    </row>
    <row r="295" spans="1:17">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c r="A297" s="203" t="str">
        <f ca="1">INDIRECT(ADDRESS($F297,1,4,1,$F$3))</f>
        <v>S</v>
      </c>
      <c r="B297" s="203" t="str">
        <f ca="1">INDIRECT(ADDRESS($F297,2,4,1,$F$3))</f>
        <v>Celkem za 1</v>
      </c>
      <c r="C297" s="204" t="str">
        <f ca="1">INDIRECT(ADDRESS($F297,3,4,1,$F$3))</f>
        <v>Zemní práce</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c r="A301" s="203" t="str">
        <f ca="1">INDIRECT(ADDRESS($F301,1,4,1,$F$3))</f>
        <v>Díl:</v>
      </c>
      <c r="B301" s="203" t="str">
        <f ca="1">INDIRECT(ADDRESS($F301,2,4,1,$F$3))</f>
        <v>4</v>
      </c>
      <c r="C301" s="204" t="str">
        <f ca="1">INDIRECT(ADDRESS($F301,3,4,1,$F$3))</f>
        <v>Vodorovné konstrukce</v>
      </c>
      <c r="D301" s="205">
        <f ca="1">INDIRECT(ADDRESS($F301,4,4,1,$F$3))</f>
        <v>0</v>
      </c>
      <c r="E301" s="206">
        <f ca="1">INDIRECT(ADDRESS($F301,5,4,1,$F$3))</f>
        <v>0</v>
      </c>
      <c r="F301" s="207">
        <f>F299+1</f>
        <v>156</v>
      </c>
      <c r="G301" s="208" t="str">
        <f ca="1">IF(A301="","",IF(A301="S","",IF(A301=0,"","tisk")))</f>
        <v>tisk</v>
      </c>
      <c r="H301" s="193">
        <f ca="1">1000*ROUND(E301,3)-1000*E301</f>
        <v>0</v>
      </c>
      <c r="I301" s="209" t="str">
        <f ca="1">IF(A301="Díl:","díl","")</f>
        <v>díl</v>
      </c>
      <c r="J301" s="92"/>
      <c r="K301" s="92"/>
      <c r="L301" s="87"/>
      <c r="M301" s="88"/>
      <c r="N301" s="89"/>
      <c r="O301" s="90"/>
      <c r="P301" s="72"/>
      <c r="Q301" s="72"/>
    </row>
    <row r="302" spans="1:17">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c r="A303" s="203">
        <f ca="1">INDIRECT(ADDRESS($F303,1,4,1,$F$3))</f>
        <v>2</v>
      </c>
      <c r="B303" s="203" t="str">
        <f ca="1">INDIRECT(ADDRESS($F303,2,4,1,$F$3))</f>
        <v>45131R</v>
      </c>
      <c r="C303" s="204" t="str">
        <f ca="1">INDIRECT(ADDRESS($F303,3,4,1,$F$3))</f>
        <v>PODKLADNÍ A VÝPLŇOVÉ VRSTVY Z PROSTÉHO BETONU C12/15</v>
      </c>
      <c r="D303" s="205" t="str">
        <f ca="1">INDIRECT(ADDRESS($F303,4,4,1,$F$3))</f>
        <v>M3</v>
      </c>
      <c r="E303" s="206">
        <f ca="1">INDIRECT(ADDRESS($F303,5,4,1,$F$3))</f>
        <v>2.6</v>
      </c>
      <c r="F303" s="207">
        <f>F301+1</f>
        <v>157</v>
      </c>
      <c r="G303" s="208" t="str">
        <f ca="1">IF(A303="","",IF(A303="S","",IF(A303=0,"","tisk")))</f>
        <v>tisk</v>
      </c>
      <c r="H303" s="193">
        <f ca="1">1000*ROUND(E303,3)-1000*E303</f>
        <v>0</v>
      </c>
      <c r="I303" s="209" t="str">
        <f ca="1">IF(A303="Díl:","díl","")</f>
        <v/>
      </c>
      <c r="J303" s="92"/>
      <c r="K303" s="92"/>
      <c r="L303" s="87"/>
      <c r="M303" s="88"/>
      <c r="N303" s="89"/>
      <c r="O303" s="90"/>
      <c r="P303" s="72"/>
      <c r="Q303" s="72"/>
    </row>
    <row r="304" spans="1:17">
      <c r="A304" s="196"/>
      <c r="B304" s="196"/>
      <c r="C304" s="197" t="str">
        <f ca="1">IF(ISNUMBER(E303)=TRUE,INDIRECT(ADDRESS($F303,16,4,1,$F$3)),"")</f>
        <v>Viz výpočet výměr</v>
      </c>
      <c r="D304" s="198"/>
      <c r="E304" s="199"/>
      <c r="F304" s="200"/>
      <c r="G304" s="201" t="str">
        <f ca="1">IF(C304="","",IF(C304=0,"","tisk"))</f>
        <v>tisk</v>
      </c>
      <c r="H304" s="202"/>
      <c r="I304" s="91"/>
      <c r="J304" s="92"/>
      <c r="K304" s="92"/>
      <c r="L304" s="87"/>
      <c r="M304" s="88"/>
      <c r="N304" s="89"/>
      <c r="O304" s="90"/>
      <c r="P304" s="72"/>
      <c r="Q304" s="72"/>
    </row>
    <row r="305" spans="1:17">
      <c r="A305" s="203">
        <f ca="1">INDIRECT(ADDRESS($F305,1,4,1,$F$3))</f>
        <v>3</v>
      </c>
      <c r="B305" s="203" t="str">
        <f ca="1">INDIRECT(ADDRESS($F305,2,4,1,$F$3))</f>
        <v>63145R</v>
      </c>
      <c r="C305" s="204" t="str">
        <f ca="1">INDIRECT(ADDRESS($F305,3,4,1,$F$3))</f>
        <v>CEMENTOVÝ POTĚR TL DO 40MM BEZ VLOŽKY</v>
      </c>
      <c r="D305" s="205" t="str">
        <f ca="1">INDIRECT(ADDRESS($F305,4,4,1,$F$3))</f>
        <v>M2</v>
      </c>
      <c r="E305" s="206">
        <f ca="1">INDIRECT(ADDRESS($F305,5,4,1,$F$3))</f>
        <v>25</v>
      </c>
      <c r="F305" s="207">
        <f>F303+1</f>
        <v>158</v>
      </c>
      <c r="G305" s="208" t="str">
        <f ca="1">IF(A305="","",IF(A305="S","",IF(A305=0,"","tisk")))</f>
        <v>tisk</v>
      </c>
      <c r="H305" s="193">
        <f ca="1">1000*ROUND(E305,3)-1000*E305</f>
        <v>0</v>
      </c>
      <c r="I305" s="209" t="str">
        <f ca="1">IF(A305="Díl:","díl","")</f>
        <v/>
      </c>
      <c r="J305" s="92"/>
      <c r="K305" s="92"/>
      <c r="L305" s="87"/>
      <c r="M305" s="88"/>
      <c r="N305" s="89"/>
      <c r="O305" s="90"/>
      <c r="P305" s="72"/>
      <c r="Q305" s="72"/>
    </row>
    <row r="306" spans="1:17">
      <c r="A306" s="196"/>
      <c r="B306" s="196"/>
      <c r="C306" s="197" t="str">
        <f ca="1">IF(ISNUMBER(E305)=TRUE,INDIRECT(ADDRESS($F305,16,4,1,$F$3)),"")</f>
        <v>Viz výpočet výměr</v>
      </c>
      <c r="D306" s="198"/>
      <c r="E306" s="199"/>
      <c r="F306" s="200"/>
      <c r="G306" s="201" t="str">
        <f ca="1">IF(C306="","",IF(C306=0,"","tisk"))</f>
        <v>tisk</v>
      </c>
      <c r="H306" s="202"/>
      <c r="I306" s="91"/>
      <c r="J306" s="92"/>
      <c r="K306" s="92"/>
      <c r="L306" s="87"/>
      <c r="M306" s="88"/>
      <c r="N306" s="89"/>
      <c r="O306" s="90"/>
      <c r="P306" s="72"/>
      <c r="Q306" s="72"/>
    </row>
    <row r="307" spans="1:17">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c r="A309" s="203" t="str">
        <f ca="1">INDIRECT(ADDRESS($F309,1,4,1,$F$3))</f>
        <v>S</v>
      </c>
      <c r="B309" s="203" t="str">
        <f ca="1">INDIRECT(ADDRESS($F309,2,4,1,$F$3))</f>
        <v>Celkem za 4</v>
      </c>
      <c r="C309" s="204" t="str">
        <f ca="1">INDIRECT(ADDRESS($F309,3,4,1,$F$3))</f>
        <v>Vodorovné konstrukce</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c r="A313" s="203" t="str">
        <f ca="1">INDIRECT(ADDRESS($F313,1,4,1,$F$3))</f>
        <v>Díl:</v>
      </c>
      <c r="B313" s="203" t="str">
        <f ca="1">INDIRECT(ADDRESS($F313,2,4,1,$F$3))</f>
        <v>56</v>
      </c>
      <c r="C313" s="204" t="str">
        <f ca="1">INDIRECT(ADDRESS($F313,3,4,1,$F$3))</f>
        <v>Komunikace</v>
      </c>
      <c r="D313" s="205">
        <f ca="1">INDIRECT(ADDRESS($F313,4,4,1,$F$3))</f>
        <v>0</v>
      </c>
      <c r="E313" s="206">
        <f ca="1">INDIRECT(ADDRESS($F313,5,4,1,$F$3))</f>
        <v>0</v>
      </c>
      <c r="F313" s="207">
        <f>F311+1</f>
        <v>162</v>
      </c>
      <c r="G313" s="208" t="str">
        <f ca="1">IF(A313="","",IF(A313="S","",IF(A313=0,"","tisk")))</f>
        <v>tisk</v>
      </c>
      <c r="H313" s="193">
        <f ca="1">1000*ROUND(E313,3)-1000*E313</f>
        <v>0</v>
      </c>
      <c r="I313" s="209" t="str">
        <f ca="1">IF(A313="Díl:","díl","")</f>
        <v>díl</v>
      </c>
      <c r="J313" s="92"/>
      <c r="K313" s="92"/>
      <c r="L313" s="87"/>
      <c r="M313" s="88"/>
      <c r="N313" s="89"/>
      <c r="O313" s="90"/>
      <c r="P313" s="72"/>
      <c r="Q313" s="72"/>
    </row>
    <row r="314" spans="1:17">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c r="A315" s="203">
        <f ca="1">INDIRECT(ADDRESS($F315,1,4,1,$F$3))</f>
        <v>4</v>
      </c>
      <c r="B315" s="203" t="str">
        <f ca="1">INDIRECT(ADDRESS($F315,2,4,1,$F$3))</f>
        <v>574B34</v>
      </c>
      <c r="C315" s="204" t="str">
        <f ca="1">INDIRECT(ADDRESS($F315,3,4,1,$F$3))</f>
        <v>ASFALTOVÝ BETON PRO OBRUSNÉ VRSTVY MODIFIK ACO 11+, 11S TL. 40MM</v>
      </c>
      <c r="D315" s="205" t="str">
        <f ca="1">INDIRECT(ADDRESS($F315,4,4,1,$F$3))</f>
        <v>M2</v>
      </c>
      <c r="E315" s="206">
        <f ca="1">INDIRECT(ADDRESS($F315,5,4,1,$F$3))</f>
        <v>87.626999999999995</v>
      </c>
      <c r="F315" s="207">
        <f>F313+1</f>
        <v>163</v>
      </c>
      <c r="G315" s="208" t="str">
        <f ca="1">IF(A315="","",IF(A315="S","",IF(A315=0,"","tisk")))</f>
        <v>tisk</v>
      </c>
      <c r="H315" s="193">
        <f ca="1">1000*ROUND(E315,3)-1000*E315</f>
        <v>0</v>
      </c>
      <c r="I315" s="209" t="str">
        <f ca="1">IF(A315="Díl:","díl","")</f>
        <v/>
      </c>
      <c r="J315" s="92"/>
      <c r="K315" s="92"/>
      <c r="L315" s="87"/>
      <c r="M315" s="88"/>
      <c r="N315" s="89"/>
      <c r="O315" s="90"/>
      <c r="P315" s="72"/>
      <c r="Q315" s="72"/>
    </row>
    <row r="316" spans="1:17">
      <c r="A316" s="196"/>
      <c r="B316" s="196"/>
      <c r="C316" s="197" t="str">
        <f ca="1">IF(ISNUMBER(E315)=TRUE,INDIRECT(ADDRESS($F315,16,4,1,$F$3)),"")</f>
        <v>Viz výpočet výměr</v>
      </c>
      <c r="D316" s="198"/>
      <c r="E316" s="199"/>
      <c r="F316" s="200"/>
      <c r="G316" s="201" t="str">
        <f ca="1">IF(C316="","",IF(C316=0,"","tisk"))</f>
        <v>tisk</v>
      </c>
      <c r="H316" s="202"/>
      <c r="I316" s="91"/>
      <c r="J316" s="92"/>
      <c r="K316" s="92"/>
      <c r="L316" s="87"/>
      <c r="M316" s="88"/>
      <c r="N316" s="89"/>
      <c r="O316" s="90"/>
      <c r="P316" s="72"/>
      <c r="Q316" s="72"/>
    </row>
    <row r="317" spans="1:17">
      <c r="A317" s="203">
        <f ca="1">INDIRECT(ADDRESS($F317,1,4,1,$F$3))</f>
        <v>5</v>
      </c>
      <c r="B317" s="203" t="str">
        <f ca="1">INDIRECT(ADDRESS($F317,2,4,1,$F$3))</f>
        <v>574A46</v>
      </c>
      <c r="C317" s="204" t="str">
        <f ca="1">INDIRECT(ADDRESS($F317,3,4,1,$F$3))</f>
        <v>ASFALTOVÝ BETON PRO OBRUSNÉ VRSTVY ACO 16+, 16S TL. 50MM</v>
      </c>
      <c r="D317" s="205" t="str">
        <f ca="1">INDIRECT(ADDRESS($F317,4,4,1,$F$3))</f>
        <v>M2</v>
      </c>
      <c r="E317" s="206">
        <f ca="1">INDIRECT(ADDRESS($F317,5,4,1,$F$3))</f>
        <v>87.626999999999995</v>
      </c>
      <c r="F317" s="207">
        <f>F315+1</f>
        <v>164</v>
      </c>
      <c r="G317" s="208" t="str">
        <f ca="1">IF(A317="","",IF(A317="S","",IF(A317=0,"","tisk")))</f>
        <v>tisk</v>
      </c>
      <c r="H317" s="193">
        <f ca="1">1000*ROUND(E317,3)-1000*E317</f>
        <v>0</v>
      </c>
      <c r="I317" s="209" t="str">
        <f ca="1">IF(A317="Díl:","díl","")</f>
        <v/>
      </c>
      <c r="J317" s="92"/>
      <c r="K317" s="92"/>
      <c r="L317" s="87"/>
      <c r="M317" s="88"/>
      <c r="N317" s="89"/>
      <c r="O317" s="90"/>
      <c r="P317" s="72"/>
      <c r="Q317" s="72"/>
    </row>
    <row r="318" spans="1:17">
      <c r="A318" s="196"/>
      <c r="B318" s="196"/>
      <c r="C318" s="197" t="str">
        <f ca="1">IF(ISNUMBER(E317)=TRUE,INDIRECT(ADDRESS($F317,16,4,1,$F$3)),"")</f>
        <v>Viz výpočet výměr</v>
      </c>
      <c r="D318" s="198"/>
      <c r="E318" s="199"/>
      <c r="F318" s="200"/>
      <c r="G318" s="201" t="str">
        <f ca="1">IF(C318="","",IF(C318=0,"","tisk"))</f>
        <v>tisk</v>
      </c>
      <c r="H318" s="202"/>
      <c r="I318" s="91"/>
      <c r="J318" s="92"/>
      <c r="K318" s="92"/>
      <c r="L318" s="87"/>
      <c r="M318" s="88"/>
      <c r="N318" s="89"/>
      <c r="O318" s="90"/>
      <c r="P318" s="72"/>
      <c r="Q318" s="72"/>
    </row>
    <row r="319" spans="1:17">
      <c r="A319" s="203">
        <f ca="1">INDIRECT(ADDRESS($F319,1,4,1,$F$3))</f>
        <v>6</v>
      </c>
      <c r="B319" s="203" t="str">
        <f ca="1">INDIRECT(ADDRESS($F319,2,4,1,$F$3))</f>
        <v>56333</v>
      </c>
      <c r="C319" s="204" t="str">
        <f ca="1">INDIRECT(ADDRESS($F319,3,4,1,$F$3))</f>
        <v>VOZOVKOVÉ VRSTVY ZE ŠTĚRKODRTI TL. DO 150MM</v>
      </c>
      <c r="D319" s="205" t="str">
        <f ca="1">INDIRECT(ADDRESS($F319,4,4,1,$F$3))</f>
        <v>M2</v>
      </c>
      <c r="E319" s="206">
        <f ca="1">INDIRECT(ADDRESS($F319,5,4,1,$F$3))</f>
        <v>87.626999999999995</v>
      </c>
      <c r="F319" s="207">
        <f>F317+1</f>
        <v>165</v>
      </c>
      <c r="G319" s="208" t="str">
        <f ca="1">IF(A319="","",IF(A319="S","",IF(A319=0,"","tisk")))</f>
        <v>tisk</v>
      </c>
      <c r="H319" s="193">
        <f ca="1">1000*ROUND(E319,3)-1000*E319</f>
        <v>0</v>
      </c>
      <c r="I319" s="209" t="str">
        <f ca="1">IF(A319="Díl:","díl","")</f>
        <v/>
      </c>
      <c r="J319" s="92"/>
      <c r="K319" s="92"/>
      <c r="L319" s="87"/>
      <c r="M319" s="88"/>
      <c r="N319" s="89"/>
      <c r="O319" s="90"/>
      <c r="P319" s="72"/>
      <c r="Q319" s="72"/>
    </row>
    <row r="320" spans="1:17">
      <c r="A320" s="196"/>
      <c r="B320" s="196"/>
      <c r="C320" s="197" t="str">
        <f ca="1">IF(ISNUMBER(E319)=TRUE,INDIRECT(ADDRESS($F319,16,4,1,$F$3)),"")</f>
        <v>Viz výpočet výměr</v>
      </c>
      <c r="D320" s="198"/>
      <c r="E320" s="199"/>
      <c r="F320" s="200"/>
      <c r="G320" s="201" t="str">
        <f ca="1">IF(C320="","",IF(C320=0,"","tisk"))</f>
        <v>tisk</v>
      </c>
      <c r="H320" s="202"/>
      <c r="I320" s="91"/>
      <c r="J320" s="92"/>
      <c r="K320" s="92"/>
      <c r="L320" s="87"/>
      <c r="M320" s="88"/>
      <c r="N320" s="89"/>
      <c r="O320" s="90"/>
      <c r="P320" s="72"/>
      <c r="Q320" s="72"/>
    </row>
    <row r="321" spans="1:17">
      <c r="A321" s="203">
        <f ca="1">INDIRECT(ADDRESS($F321,1,4,1,$F$3))</f>
        <v>7</v>
      </c>
      <c r="B321" s="203" t="str">
        <f ca="1">INDIRECT(ADDRESS($F321,2,4,1,$F$3))</f>
        <v>572222</v>
      </c>
      <c r="C321" s="204" t="str">
        <f ca="1">INDIRECT(ADDRESS($F321,3,4,1,$F$3))</f>
        <v>SPOJOVACÍ POSTŘIK Z MODIFIK ASFALTU DO 1,0KG/M2</v>
      </c>
      <c r="D321" s="205" t="str">
        <f ca="1">INDIRECT(ADDRESS($F321,4,4,1,$F$3))</f>
        <v>M2</v>
      </c>
      <c r="E321" s="206">
        <f ca="1">INDIRECT(ADDRESS($F321,5,4,1,$F$3))</f>
        <v>87.626999999999995</v>
      </c>
      <c r="F321" s="207">
        <f>F319+1</f>
        <v>166</v>
      </c>
      <c r="G321" s="208" t="str">
        <f ca="1">IF(A321="","",IF(A321="S","",IF(A321=0,"","tisk")))</f>
        <v>tisk</v>
      </c>
      <c r="H321" s="193">
        <f ca="1">1000*ROUND(E321,3)-1000*E321</f>
        <v>0</v>
      </c>
      <c r="I321" s="209" t="str">
        <f ca="1">IF(A321="Díl:","díl","")</f>
        <v/>
      </c>
      <c r="J321" s="92"/>
      <c r="K321" s="92"/>
      <c r="L321" s="87"/>
      <c r="M321" s="88"/>
      <c r="N321" s="89"/>
      <c r="O321" s="90"/>
      <c r="P321" s="72"/>
      <c r="Q321" s="72"/>
    </row>
    <row r="322" spans="1:17">
      <c r="A322" s="196"/>
      <c r="B322" s="196"/>
      <c r="C322" s="197" t="str">
        <f ca="1">IF(ISNUMBER(E321)=TRUE,INDIRECT(ADDRESS($F321,16,4,1,$F$3)),"")</f>
        <v>Viz výpočet výměr</v>
      </c>
      <c r="D322" s="198"/>
      <c r="E322" s="199"/>
      <c r="F322" s="200"/>
      <c r="G322" s="201" t="str">
        <f ca="1">IF(C322="","",IF(C322=0,"","tisk"))</f>
        <v>tisk</v>
      </c>
      <c r="H322" s="202"/>
      <c r="I322" s="91"/>
      <c r="J322" s="92"/>
      <c r="K322" s="92"/>
      <c r="L322" s="87"/>
      <c r="M322" s="88"/>
      <c r="N322" s="89"/>
      <c r="O322" s="90"/>
      <c r="P322" s="72"/>
      <c r="Q322" s="72"/>
    </row>
    <row r="323" spans="1:17">
      <c r="A323" s="203">
        <f ca="1">INDIRECT(ADDRESS($F323,1,4,1,$F$3))</f>
        <v>8</v>
      </c>
      <c r="B323" s="203" t="str">
        <f ca="1">INDIRECT(ADDRESS($F323,2,4,1,$F$3))</f>
        <v>572224</v>
      </c>
      <c r="C323" s="204" t="str">
        <f ca="1">INDIRECT(ADDRESS($F323,3,4,1,$F$3))</f>
        <v>SPOJOVACÍ POSTŘIK Z MODIFIK EMULZE DO 1,0KG/M2</v>
      </c>
      <c r="D323" s="205" t="str">
        <f ca="1">INDIRECT(ADDRESS($F323,4,4,1,$F$3))</f>
        <v>M2</v>
      </c>
      <c r="E323" s="206">
        <f ca="1">INDIRECT(ADDRESS($F323,5,4,1,$F$3))</f>
        <v>87.626999999999995</v>
      </c>
      <c r="F323" s="207">
        <f>F321+1</f>
        <v>167</v>
      </c>
      <c r="G323" s="208" t="str">
        <f ca="1">IF(A323="","",IF(A323="S","",IF(A323=0,"","tisk")))</f>
        <v>tisk</v>
      </c>
      <c r="H323" s="193">
        <f ca="1">1000*ROUND(E323,3)-1000*E323</f>
        <v>0</v>
      </c>
      <c r="I323" s="209" t="str">
        <f ca="1">IF(A323="Díl:","díl","")</f>
        <v/>
      </c>
      <c r="J323" s="92"/>
      <c r="K323" s="92"/>
      <c r="L323" s="87"/>
      <c r="M323" s="88"/>
      <c r="N323" s="89"/>
      <c r="O323" s="90"/>
      <c r="P323" s="72"/>
      <c r="Q323" s="72"/>
    </row>
    <row r="324" spans="1:17">
      <c r="A324" s="196"/>
      <c r="B324" s="196"/>
      <c r="C324" s="197" t="str">
        <f ca="1">IF(ISNUMBER(E323)=TRUE,INDIRECT(ADDRESS($F323,16,4,1,$F$3)),"")</f>
        <v>Viz výpočet výměr</v>
      </c>
      <c r="D324" s="198"/>
      <c r="E324" s="199"/>
      <c r="F324" s="200"/>
      <c r="G324" s="201" t="str">
        <f ca="1">IF(C324="","",IF(C324=0,"","tisk"))</f>
        <v>tisk</v>
      </c>
      <c r="H324" s="202"/>
      <c r="I324" s="91"/>
      <c r="J324" s="92"/>
      <c r="K324" s="92"/>
      <c r="L324" s="87"/>
      <c r="M324" s="88"/>
      <c r="N324" s="89"/>
      <c r="O324" s="90"/>
      <c r="P324" s="72"/>
      <c r="Q324" s="72"/>
    </row>
    <row r="325" spans="1:17">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c r="A327" s="203" t="str">
        <f ca="1">INDIRECT(ADDRESS($F327,1,4,1,$F$3))</f>
        <v>S</v>
      </c>
      <c r="B327" s="203" t="str">
        <f ca="1">INDIRECT(ADDRESS($F327,2,4,1,$F$3))</f>
        <v>Celkem za 56</v>
      </c>
      <c r="C327" s="204" t="str">
        <f ca="1">INDIRECT(ADDRESS($F327,3,4,1,$F$3))</f>
        <v>Komunikace</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c r="A331" s="203" t="str">
        <f ca="1">INDIRECT(ADDRESS($F331,1,4,1,$F$3))</f>
        <v>Díl:</v>
      </c>
      <c r="B331" s="203" t="str">
        <f ca="1">INDIRECT(ADDRESS($F331,2,4,1,$F$3))</f>
        <v>51</v>
      </c>
      <c r="C331" s="204" t="str">
        <f ca="1">INDIRECT(ADDRESS($F331,3,4,1,$F$3))</f>
        <v>Kolejové lože</v>
      </c>
      <c r="D331" s="205">
        <f ca="1">INDIRECT(ADDRESS($F331,4,4,1,$F$3))</f>
        <v>0</v>
      </c>
      <c r="E331" s="206">
        <f ca="1">INDIRECT(ADDRESS($F331,5,4,1,$F$3))</f>
        <v>0</v>
      </c>
      <c r="F331" s="207">
        <f>F329+1</f>
        <v>171</v>
      </c>
      <c r="G331" s="208" t="str">
        <f ca="1">IF(A331="","",IF(A331="S","",IF(A331=0,"","tisk")))</f>
        <v>tisk</v>
      </c>
      <c r="H331" s="193">
        <f ca="1">1000*ROUND(E331,3)-1000*E331</f>
        <v>0</v>
      </c>
      <c r="I331" s="209" t="str">
        <f ca="1">IF(A331="Díl:","díl","")</f>
        <v>díl</v>
      </c>
      <c r="J331" s="92"/>
      <c r="K331" s="92"/>
      <c r="L331" s="87"/>
      <c r="M331" s="88"/>
      <c r="N331" s="89"/>
      <c r="O331" s="90"/>
      <c r="P331" s="72"/>
      <c r="Q331" s="72"/>
    </row>
    <row r="332" spans="1:17">
      <c r="A332" s="196"/>
      <c r="B332" s="196"/>
      <c r="C332" s="197">
        <f ca="1">IF(ISNUMBER(E331)=TRUE,INDIRECT(ADDRESS($F331,16,4,1,$F$3)),"")</f>
        <v>0</v>
      </c>
      <c r="D332" s="198"/>
      <c r="E332" s="199"/>
      <c r="F332" s="200"/>
      <c r="G332" s="201" t="str">
        <f ca="1">IF(C332="","",IF(C332=0,"","tisk"))</f>
        <v/>
      </c>
      <c r="H332" s="202"/>
      <c r="I332" s="91"/>
      <c r="J332" s="92"/>
      <c r="K332" s="92"/>
      <c r="L332" s="87"/>
      <c r="M332" s="88"/>
      <c r="N332" s="89"/>
      <c r="O332" s="90"/>
      <c r="P332" s="72"/>
      <c r="Q332" s="72"/>
    </row>
    <row r="333" spans="1:17">
      <c r="A333" s="203">
        <f ca="1">INDIRECT(ADDRESS($F333,1,4,1,$F$3))</f>
        <v>9</v>
      </c>
      <c r="B333" s="203" t="str">
        <f ca="1">INDIRECT(ADDRESS($F333,2,4,1,$F$3))</f>
        <v>965010</v>
      </c>
      <c r="C333" s="204" t="str">
        <f ca="1">INDIRECT(ADDRESS($F333,3,4,1,$F$3))</f>
        <v xml:space="preserve">Odstranění kolejového lože a drážních stezek </v>
      </c>
      <c r="D333" s="205" t="str">
        <f ca="1">INDIRECT(ADDRESS($F333,4,4,1,$F$3))</f>
        <v>m3</v>
      </c>
      <c r="E333" s="206">
        <f ca="1">INDIRECT(ADDRESS($F333,5,4,1,$F$3))</f>
        <v>27.295000000000002</v>
      </c>
      <c r="F333" s="207">
        <f>F331+1</f>
        <v>172</v>
      </c>
      <c r="G333" s="208" t="str">
        <f ca="1">IF(A333="","",IF(A333="S","",IF(A333=0,"","tisk")))</f>
        <v>tisk</v>
      </c>
      <c r="H333" s="193">
        <f ca="1">1000*ROUND(E333,3)-1000*E333</f>
        <v>0</v>
      </c>
      <c r="I333" s="209" t="str">
        <f ca="1">IF(A333="Díl:","díl","")</f>
        <v/>
      </c>
      <c r="J333" s="92"/>
      <c r="K333" s="92"/>
      <c r="L333" s="87"/>
      <c r="M333" s="88"/>
      <c r="N333" s="89"/>
      <c r="O333" s="90"/>
      <c r="P333" s="72"/>
      <c r="Q333" s="72"/>
    </row>
    <row r="334" spans="1:17">
      <c r="A334" s="196"/>
      <c r="B334" s="196"/>
      <c r="C334" s="197" t="str">
        <f ca="1">IF(ISNUMBER(E333)=TRUE,INDIRECT(ADDRESS($F333,16,4,1,$F$3)),"")</f>
        <v>Viz výpočet výměr</v>
      </c>
      <c r="D334" s="198"/>
      <c r="E334" s="199"/>
      <c r="F334" s="200"/>
      <c r="G334" s="201" t="str">
        <f ca="1">IF(C334="","",IF(C334=0,"","tisk"))</f>
        <v>tisk</v>
      </c>
      <c r="H334" s="202"/>
      <c r="I334" s="91"/>
      <c r="J334" s="92"/>
      <c r="K334" s="92"/>
      <c r="L334" s="87"/>
      <c r="M334" s="88"/>
      <c r="N334" s="89"/>
      <c r="O334" s="90"/>
      <c r="P334" s="72"/>
      <c r="Q334" s="72"/>
    </row>
    <row r="335" spans="1:17">
      <c r="A335" s="203">
        <f ca="1">INDIRECT(ADDRESS($F335,1,4,1,$F$3))</f>
        <v>10</v>
      </c>
      <c r="B335" s="203" t="str">
        <f ca="1">INDIRECT(ADDRESS($F335,2,4,1,$F$3))</f>
        <v>17160R</v>
      </c>
      <c r="C335" s="204" t="str">
        <f ca="1">INDIRECT(ADDRESS($F335,3,4,1,$F$3))</f>
        <v>ULOŽENÍ SYPANINY DO NÁSYPŮ Z HORNIN KAMENITÝCH SE ZHUTNĚNÍM</v>
      </c>
      <c r="D335" s="205" t="str">
        <f ca="1">INDIRECT(ADDRESS($F335,4,4,1,$F$3))</f>
        <v>M3</v>
      </c>
      <c r="E335" s="206">
        <f ca="1">INDIRECT(ADDRESS($F335,5,4,1,$F$3))</f>
        <v>27.295000000000002</v>
      </c>
      <c r="F335" s="207">
        <f>F333+1</f>
        <v>173</v>
      </c>
      <c r="G335" s="208" t="str">
        <f ca="1">IF(A335="","",IF(A335="S","",IF(A335=0,"","tisk")))</f>
        <v>tisk</v>
      </c>
      <c r="H335" s="193">
        <f ca="1">1000*ROUND(E335,3)-1000*E335</f>
        <v>0</v>
      </c>
      <c r="I335" s="209" t="str">
        <f ca="1">IF(A335="Díl:","díl","")</f>
        <v/>
      </c>
      <c r="J335" s="92"/>
      <c r="K335" s="92"/>
      <c r="L335" s="87"/>
      <c r="M335" s="88"/>
      <c r="N335" s="89"/>
      <c r="O335" s="90"/>
      <c r="P335" s="72"/>
      <c r="Q335" s="72"/>
    </row>
    <row r="336" spans="1:17">
      <c r="A336" s="196"/>
      <c r="B336" s="196"/>
      <c r="C336" s="197" t="str">
        <f ca="1">IF(ISNUMBER(E335)=TRUE,INDIRECT(ADDRESS($F335,16,4,1,$F$3)),"")</f>
        <v>Viz výpočet výměr</v>
      </c>
      <c r="D336" s="198"/>
      <c r="E336" s="199"/>
      <c r="F336" s="200"/>
      <c r="G336" s="201" t="str">
        <f ca="1">IF(C336="","",IF(C336=0,"","tisk"))</f>
        <v>tisk</v>
      </c>
      <c r="H336" s="202"/>
      <c r="I336" s="91"/>
      <c r="J336" s="92"/>
      <c r="K336" s="92"/>
      <c r="L336" s="87"/>
      <c r="M336" s="88"/>
      <c r="N336" s="89"/>
      <c r="O336" s="90"/>
      <c r="P336" s="72"/>
      <c r="Q336" s="72"/>
    </row>
    <row r="337" spans="1:17">
      <c r="A337" s="203">
        <f ca="1">INDIRECT(ADDRESS($F337,1,4,1,$F$3))</f>
        <v>11</v>
      </c>
      <c r="B337" s="203" t="str">
        <f ca="1">INDIRECT(ADDRESS($F337,2,4,1,$F$3))</f>
        <v>51400R</v>
      </c>
      <c r="C337" s="204" t="str">
        <f ca="1">INDIRECT(ADDRESS($F337,3,4,1,$F$3))</f>
        <v>Kolejové lože - úprava tvaru dle předpisu S3</v>
      </c>
      <c r="D337" s="205" t="str">
        <f ca="1">INDIRECT(ADDRESS($F337,4,4,1,$F$3))</f>
        <v>m</v>
      </c>
      <c r="E337" s="206">
        <f ca="1">INDIRECT(ADDRESS($F337,5,4,1,$F$3))</f>
        <v>206</v>
      </c>
      <c r="F337" s="207">
        <f>F335+1</f>
        <v>174</v>
      </c>
      <c r="G337" s="208" t="str">
        <f ca="1">IF(A337="","",IF(A337="S","",IF(A337=0,"","tisk")))</f>
        <v>tisk</v>
      </c>
      <c r="H337" s="193">
        <f ca="1">1000*ROUND(E337,3)-1000*E337</f>
        <v>0</v>
      </c>
      <c r="I337" s="209" t="str">
        <f ca="1">IF(A337="Díl:","díl","")</f>
        <v/>
      </c>
      <c r="J337" s="92"/>
      <c r="K337" s="92"/>
      <c r="L337" s="87"/>
      <c r="M337" s="88"/>
      <c r="N337" s="89"/>
      <c r="O337" s="90"/>
      <c r="P337" s="72"/>
      <c r="Q337" s="72"/>
    </row>
    <row r="338" spans="1:17">
      <c r="A338" s="196"/>
      <c r="B338" s="196"/>
      <c r="C338" s="197" t="str">
        <f ca="1">IF(ISNUMBER(E337)=TRUE,INDIRECT(ADDRESS($F337,16,4,1,$F$3)),"")</f>
        <v>Viz výpočet výměr</v>
      </c>
      <c r="D338" s="198"/>
      <c r="E338" s="199"/>
      <c r="F338" s="200"/>
      <c r="G338" s="201" t="str">
        <f ca="1">IF(C338="","",IF(C338=0,"","tisk"))</f>
        <v>tisk</v>
      </c>
      <c r="H338" s="202"/>
      <c r="I338" s="91"/>
      <c r="J338" s="92"/>
      <c r="K338" s="92"/>
      <c r="L338" s="87"/>
      <c r="M338" s="88"/>
      <c r="N338" s="89"/>
      <c r="O338" s="90"/>
      <c r="P338" s="72"/>
      <c r="Q338" s="72"/>
    </row>
    <row r="339" spans="1:17">
      <c r="A339" s="203">
        <f ca="1">INDIRECT(ADDRESS($F339,1,4,1,$F$3))</f>
        <v>0</v>
      </c>
      <c r="B339" s="203">
        <f ca="1">INDIRECT(ADDRESS($F339,2,4,1,$F$3))</f>
        <v>0</v>
      </c>
      <c r="C339" s="204">
        <f ca="1">INDIRECT(ADDRESS($F339,3,4,1,$F$3))</f>
        <v>0</v>
      </c>
      <c r="D339" s="205">
        <f ca="1">INDIRECT(ADDRESS($F339,4,4,1,$F$3))</f>
        <v>0</v>
      </c>
      <c r="E339" s="206">
        <f ca="1">INDIRECT(ADDRESS($F339,5,4,1,$F$3))</f>
        <v>0</v>
      </c>
      <c r="F339" s="207">
        <f>F337+1</f>
        <v>175</v>
      </c>
      <c r="G339" s="208" t="str">
        <f ca="1">IF(A339="","",IF(A339="S","",IF(A339=0,"","tisk")))</f>
        <v/>
      </c>
      <c r="H339" s="193">
        <f ca="1">1000*ROUND(E339,3)-1000*E339</f>
        <v>0</v>
      </c>
      <c r="I339" s="209" t="str">
        <f ca="1">IF(A339="Díl:","díl","")</f>
        <v/>
      </c>
      <c r="J339" s="92"/>
      <c r="K339" s="92"/>
      <c r="L339" s="87"/>
      <c r="M339" s="88"/>
      <c r="N339" s="89"/>
      <c r="O339" s="90"/>
      <c r="P339" s="72"/>
      <c r="Q339" s="72"/>
    </row>
    <row r="340" spans="1:17">
      <c r="A340" s="196"/>
      <c r="B340" s="196"/>
      <c r="C340" s="197">
        <f ca="1">IF(ISNUMBER(E339)=TRUE,INDIRECT(ADDRESS($F339,16,4,1,$F$3)),"")</f>
        <v>0</v>
      </c>
      <c r="D340" s="198"/>
      <c r="E340" s="199"/>
      <c r="F340" s="200"/>
      <c r="G340" s="201" t="str">
        <f ca="1">IF(C340="","",IF(C340=0,"","tisk"))</f>
        <v/>
      </c>
      <c r="H340" s="202"/>
      <c r="I340" s="91"/>
      <c r="J340" s="92"/>
      <c r="K340" s="92"/>
      <c r="L340" s="87"/>
      <c r="M340" s="88"/>
      <c r="N340" s="89"/>
      <c r="O340" s="90"/>
      <c r="P340" s="72"/>
      <c r="Q340" s="72"/>
    </row>
    <row r="341" spans="1:17">
      <c r="A341" s="203" t="str">
        <f ca="1">INDIRECT(ADDRESS($F341,1,4,1,$F$3))</f>
        <v>S</v>
      </c>
      <c r="B341" s="203" t="str">
        <f ca="1">INDIRECT(ADDRESS($F341,2,4,1,$F$3))</f>
        <v>Celkem za 51</v>
      </c>
      <c r="C341" s="204" t="str">
        <f ca="1">INDIRECT(ADDRESS($F341,3,4,1,$F$3))</f>
        <v>Kolejové lože</v>
      </c>
      <c r="D341" s="205">
        <f ca="1">INDIRECT(ADDRESS($F341,4,4,1,$F$3))</f>
        <v>0</v>
      </c>
      <c r="E341" s="206">
        <f ca="1">INDIRECT(ADDRESS($F341,5,4,1,$F$3))</f>
        <v>0</v>
      </c>
      <c r="F341" s="207">
        <f>F339+1</f>
        <v>176</v>
      </c>
      <c r="G341" s="208" t="str">
        <f ca="1">IF(A341="","",IF(A341="S","",IF(A341=0,"","tisk")))</f>
        <v/>
      </c>
      <c r="H341" s="193">
        <f ca="1">1000*ROUND(E341,3)-1000*E341</f>
        <v>0</v>
      </c>
      <c r="I341" s="209" t="str">
        <f ca="1">IF(A341="Díl:","díl","")</f>
        <v/>
      </c>
      <c r="J341" s="92"/>
      <c r="K341" s="92"/>
      <c r="L341" s="87"/>
      <c r="M341" s="88"/>
      <c r="N341" s="89"/>
      <c r="O341" s="90"/>
      <c r="P341" s="72"/>
      <c r="Q341" s="72"/>
    </row>
    <row r="342" spans="1:17">
      <c r="A342" s="196"/>
      <c r="B342" s="196"/>
      <c r="C342" s="197">
        <f ca="1">IF(ISNUMBER(E341)=TRUE,INDIRECT(ADDRESS($F341,16,4,1,$F$3)),"")</f>
        <v>0</v>
      </c>
      <c r="D342" s="198"/>
      <c r="E342" s="199"/>
      <c r="F342" s="200"/>
      <c r="G342" s="201" t="str">
        <f ca="1">IF(C342="","",IF(C342=0,"","tisk"))</f>
        <v/>
      </c>
      <c r="H342" s="202"/>
      <c r="I342" s="91"/>
      <c r="J342" s="92"/>
      <c r="K342" s="92"/>
      <c r="L342" s="87"/>
      <c r="M342" s="88"/>
      <c r="N342" s="89"/>
      <c r="O342" s="90"/>
      <c r="P342" s="72"/>
      <c r="Q342" s="72"/>
    </row>
    <row r="343" spans="1:17">
      <c r="A343" s="203">
        <f ca="1">INDIRECT(ADDRESS($F343,1,4,1,$F$3))</f>
        <v>0</v>
      </c>
      <c r="B343" s="203">
        <f ca="1">INDIRECT(ADDRESS($F343,2,4,1,$F$3))</f>
        <v>0</v>
      </c>
      <c r="C343" s="204">
        <f ca="1">INDIRECT(ADDRESS($F343,3,4,1,$F$3))</f>
        <v>0</v>
      </c>
      <c r="D343" s="205">
        <f ca="1">INDIRECT(ADDRESS($F343,4,4,1,$F$3))</f>
        <v>0</v>
      </c>
      <c r="E343" s="206">
        <f ca="1">INDIRECT(ADDRESS($F343,5,4,1,$F$3))</f>
        <v>0</v>
      </c>
      <c r="F343" s="207">
        <f>F341+1</f>
        <v>177</v>
      </c>
      <c r="G343" s="208" t="str">
        <f ca="1">IF(A343="","",IF(A343="S","",IF(A343=0,"","tisk")))</f>
        <v/>
      </c>
      <c r="H343" s="193">
        <f ca="1">1000*ROUND(E343,3)-1000*E343</f>
        <v>0</v>
      </c>
      <c r="I343" s="209" t="str">
        <f ca="1">IF(A343="Díl:","díl","")</f>
        <v/>
      </c>
      <c r="J343" s="92"/>
      <c r="K343" s="92"/>
      <c r="L343" s="87"/>
      <c r="M343" s="88"/>
      <c r="N343" s="89"/>
      <c r="O343" s="90"/>
      <c r="P343" s="72"/>
      <c r="Q343" s="72"/>
    </row>
    <row r="344" spans="1:17">
      <c r="A344" s="196"/>
      <c r="B344" s="196"/>
      <c r="C344" s="197">
        <f ca="1">IF(ISNUMBER(E343)=TRUE,INDIRECT(ADDRESS($F343,16,4,1,$F$3)),"")</f>
        <v>0</v>
      </c>
      <c r="D344" s="198"/>
      <c r="E344" s="199"/>
      <c r="F344" s="200"/>
      <c r="G344" s="201" t="str">
        <f ca="1">IF(C344="","",IF(C344=0,"","tisk"))</f>
        <v/>
      </c>
      <c r="H344" s="202"/>
      <c r="I344" s="91"/>
      <c r="J344" s="92"/>
      <c r="K344" s="92"/>
      <c r="L344" s="87"/>
      <c r="M344" s="88"/>
      <c r="N344" s="89"/>
      <c r="O344" s="90"/>
      <c r="P344" s="72"/>
      <c r="Q344" s="72"/>
    </row>
    <row r="345" spans="1:17">
      <c r="A345" s="203" t="str">
        <f ca="1">INDIRECT(ADDRESS($F345,1,4,1,$F$3))</f>
        <v>Díl:</v>
      </c>
      <c r="B345" s="203" t="str">
        <f ca="1">INDIRECT(ADDRESS($F345,2,4,1,$F$3))</f>
        <v>8</v>
      </c>
      <c r="C345" s="204" t="str">
        <f ca="1">INDIRECT(ADDRESS($F345,3,4,1,$F$3))</f>
        <v>Trubní vedení</v>
      </c>
      <c r="D345" s="205">
        <f ca="1">INDIRECT(ADDRESS($F345,4,4,1,$F$3))</f>
        <v>0</v>
      </c>
      <c r="E345" s="206">
        <f ca="1">INDIRECT(ADDRESS($F345,5,4,1,$F$3))</f>
        <v>0</v>
      </c>
      <c r="F345" s="207">
        <f>F343+1</f>
        <v>178</v>
      </c>
      <c r="G345" s="208" t="str">
        <f ca="1">IF(A345="","",IF(A345="S","",IF(A345=0,"","tisk")))</f>
        <v>tisk</v>
      </c>
      <c r="H345" s="193">
        <f ca="1">1000*ROUND(E345,3)-1000*E345</f>
        <v>0</v>
      </c>
      <c r="I345" s="209" t="str">
        <f ca="1">IF(A345="Díl:","díl","")</f>
        <v>díl</v>
      </c>
      <c r="J345" s="92"/>
      <c r="K345" s="92"/>
      <c r="L345" s="87"/>
      <c r="M345" s="88"/>
      <c r="N345" s="89"/>
      <c r="O345" s="90"/>
      <c r="P345" s="72"/>
      <c r="Q345" s="72"/>
    </row>
    <row r="346" spans="1:17">
      <c r="A346" s="196"/>
      <c r="B346" s="196"/>
      <c r="C346" s="197">
        <f ca="1">IF(ISNUMBER(E345)=TRUE,INDIRECT(ADDRESS($F345,16,4,1,$F$3)),"")</f>
        <v>0</v>
      </c>
      <c r="D346" s="198"/>
      <c r="E346" s="199"/>
      <c r="F346" s="200"/>
      <c r="G346" s="201" t="str">
        <f ca="1">IF(C346="","",IF(C346=0,"","tisk"))</f>
        <v/>
      </c>
      <c r="H346" s="202"/>
      <c r="I346" s="91"/>
      <c r="J346" s="92"/>
      <c r="K346" s="92"/>
      <c r="L346" s="87"/>
      <c r="M346" s="88"/>
      <c r="N346" s="89"/>
      <c r="O346" s="90"/>
      <c r="P346" s="72"/>
      <c r="Q346" s="72"/>
    </row>
    <row r="347" spans="1:17">
      <c r="A347" s="203">
        <f ca="1">INDIRECT(ADDRESS($F347,1,4,1,$F$3))</f>
        <v>12</v>
      </c>
      <c r="B347" s="203" t="str">
        <f ca="1">INDIRECT(ADDRESS($F347,2,4,1,$F$3))</f>
        <v>89921</v>
      </c>
      <c r="C347" s="204" t="str">
        <f ca="1">INDIRECT(ADDRESS($F347,3,4,1,$F$3))</f>
        <v>VÝŠKOVÁ ÚPRAVA POKLOPŮ</v>
      </c>
      <c r="D347" s="205" t="str">
        <f ca="1">INDIRECT(ADDRESS($F347,4,4,1,$F$3))</f>
        <v>KUS</v>
      </c>
      <c r="E347" s="206">
        <f ca="1">INDIRECT(ADDRESS($F347,5,4,1,$F$3))</f>
        <v>4</v>
      </c>
      <c r="F347" s="207">
        <f>F345+1</f>
        <v>179</v>
      </c>
      <c r="G347" s="208" t="str">
        <f ca="1">IF(A347="","",IF(A347="S","",IF(A347=0,"","tisk")))</f>
        <v>tisk</v>
      </c>
      <c r="H347" s="193">
        <f ca="1">1000*ROUND(E347,3)-1000*E347</f>
        <v>0</v>
      </c>
      <c r="I347" s="209" t="str">
        <f ca="1">IF(A347="Díl:","díl","")</f>
        <v/>
      </c>
      <c r="J347" s="92"/>
      <c r="K347" s="92"/>
      <c r="L347" s="87"/>
      <c r="M347" s="88"/>
      <c r="N347" s="89"/>
      <c r="O347" s="90"/>
      <c r="P347" s="72"/>
      <c r="Q347" s="72"/>
    </row>
    <row r="348" spans="1:17">
      <c r="A348" s="196"/>
      <c r="B348" s="196"/>
      <c r="C348" s="197" t="str">
        <f ca="1">IF(ISNUMBER(E347)=TRUE,INDIRECT(ADDRESS($F347,16,4,1,$F$3)),"")</f>
        <v>Viz výpočet výměr</v>
      </c>
      <c r="D348" s="198"/>
      <c r="E348" s="199"/>
      <c r="F348" s="200"/>
      <c r="G348" s="201" t="str">
        <f ca="1">IF(C348="","",IF(C348=0,"","tisk"))</f>
        <v>tisk</v>
      </c>
      <c r="H348" s="202"/>
      <c r="I348" s="91"/>
      <c r="J348" s="92"/>
      <c r="K348" s="92"/>
      <c r="L348" s="87"/>
      <c r="M348" s="88"/>
      <c r="N348" s="89"/>
      <c r="O348" s="90"/>
      <c r="P348" s="72"/>
      <c r="Q348" s="72"/>
    </row>
    <row r="349" spans="1:17">
      <c r="A349" s="203">
        <f ca="1">INDIRECT(ADDRESS($F349,1,4,1,$F$3))</f>
        <v>0</v>
      </c>
      <c r="B349" s="203">
        <f ca="1">INDIRECT(ADDRESS($F349,2,4,1,$F$3))</f>
        <v>0</v>
      </c>
      <c r="C349" s="204">
        <f ca="1">INDIRECT(ADDRESS($F349,3,4,1,$F$3))</f>
        <v>0</v>
      </c>
      <c r="D349" s="205">
        <f ca="1">INDIRECT(ADDRESS($F349,4,4,1,$F$3))</f>
        <v>0</v>
      </c>
      <c r="E349" s="206">
        <f ca="1">INDIRECT(ADDRESS($F349,5,4,1,$F$3))</f>
        <v>0</v>
      </c>
      <c r="F349" s="207">
        <f>F347+1</f>
        <v>180</v>
      </c>
      <c r="G349" s="208" t="str">
        <f ca="1">IF(A349="","",IF(A349="S","",IF(A349=0,"","tisk")))</f>
        <v/>
      </c>
      <c r="H349" s="193">
        <f ca="1">1000*ROUND(E349,3)-1000*E349</f>
        <v>0</v>
      </c>
      <c r="I349" s="209" t="str">
        <f ca="1">IF(A349="Díl:","díl","")</f>
        <v/>
      </c>
      <c r="J349" s="92"/>
      <c r="K349" s="92"/>
      <c r="L349" s="87"/>
      <c r="M349" s="88"/>
      <c r="N349" s="89"/>
      <c r="O349" s="90"/>
      <c r="P349" s="72"/>
      <c r="Q349" s="72"/>
    </row>
    <row r="350" spans="1:17">
      <c r="A350" s="196"/>
      <c r="B350" s="196"/>
      <c r="C350" s="197">
        <f ca="1">IF(ISNUMBER(E349)=TRUE,INDIRECT(ADDRESS($F349,16,4,1,$F$3)),"")</f>
        <v>0</v>
      </c>
      <c r="D350" s="198"/>
      <c r="E350" s="199"/>
      <c r="F350" s="200"/>
      <c r="G350" s="201" t="str">
        <f ca="1">IF(C350="","",IF(C350=0,"","tisk"))</f>
        <v/>
      </c>
      <c r="H350" s="202"/>
      <c r="I350" s="91"/>
      <c r="J350" s="92"/>
      <c r="K350" s="92"/>
      <c r="L350" s="87"/>
      <c r="M350" s="88"/>
      <c r="N350" s="89"/>
      <c r="O350" s="90"/>
      <c r="P350" s="72"/>
      <c r="Q350" s="72"/>
    </row>
    <row r="351" spans="1:17">
      <c r="A351" s="203" t="str">
        <f ca="1">INDIRECT(ADDRESS($F351,1,4,1,$F$3))</f>
        <v>S</v>
      </c>
      <c r="B351" s="203" t="str">
        <f ca="1">INDIRECT(ADDRESS($F351,2,4,1,$F$3))</f>
        <v>Celkem za 8</v>
      </c>
      <c r="C351" s="204" t="str">
        <f ca="1">INDIRECT(ADDRESS($F351,3,4,1,$F$3))</f>
        <v>Trubní vedení</v>
      </c>
      <c r="D351" s="205">
        <f ca="1">INDIRECT(ADDRESS($F351,4,4,1,$F$3))</f>
        <v>0</v>
      </c>
      <c r="E351" s="206">
        <f ca="1">INDIRECT(ADDRESS($F351,5,4,1,$F$3))</f>
        <v>0</v>
      </c>
      <c r="F351" s="207">
        <f>F349+1</f>
        <v>181</v>
      </c>
      <c r="G351" s="208" t="str">
        <f ca="1">IF(A351="","",IF(A351="S","",IF(A351=0,"","tisk")))</f>
        <v/>
      </c>
      <c r="H351" s="193">
        <f ca="1">1000*ROUND(E351,3)-1000*E351</f>
        <v>0</v>
      </c>
      <c r="I351" s="209" t="str">
        <f ca="1">IF(A351="Díl:","díl","")</f>
        <v/>
      </c>
      <c r="J351" s="92"/>
      <c r="K351" s="92"/>
      <c r="L351" s="87"/>
      <c r="M351" s="88"/>
      <c r="N351" s="89"/>
      <c r="O351" s="90"/>
      <c r="P351" s="72"/>
      <c r="Q351" s="72"/>
    </row>
    <row r="352" spans="1:17">
      <c r="A352" s="196"/>
      <c r="B352" s="196"/>
      <c r="C352" s="197">
        <f ca="1">IF(ISNUMBER(E351)=TRUE,INDIRECT(ADDRESS($F351,16,4,1,$F$3)),"")</f>
        <v>0</v>
      </c>
      <c r="D352" s="198"/>
      <c r="E352" s="199"/>
      <c r="F352" s="200"/>
      <c r="G352" s="201" t="str">
        <f ca="1">IF(C352="","",IF(C352=0,"","tisk"))</f>
        <v/>
      </c>
      <c r="H352" s="202"/>
      <c r="I352" s="91"/>
      <c r="J352" s="92"/>
      <c r="K352" s="92"/>
      <c r="L352" s="87"/>
      <c r="M352" s="88"/>
      <c r="N352" s="89"/>
      <c r="O352" s="90"/>
      <c r="P352" s="72"/>
      <c r="Q352" s="72"/>
    </row>
    <row r="353" spans="1:17">
      <c r="A353" s="203">
        <f ca="1">INDIRECT(ADDRESS($F353,1,4,1,$F$3))</f>
        <v>0</v>
      </c>
      <c r="B353" s="203">
        <f ca="1">INDIRECT(ADDRESS($F353,2,4,1,$F$3))</f>
        <v>0</v>
      </c>
      <c r="C353" s="204">
        <f ca="1">INDIRECT(ADDRESS($F353,3,4,1,$F$3))</f>
        <v>0</v>
      </c>
      <c r="D353" s="205">
        <f ca="1">INDIRECT(ADDRESS($F353,4,4,1,$F$3))</f>
        <v>0</v>
      </c>
      <c r="E353" s="206">
        <f ca="1">INDIRECT(ADDRESS($F353,5,4,1,$F$3))</f>
        <v>0</v>
      </c>
      <c r="F353" s="207">
        <f>F351+1</f>
        <v>182</v>
      </c>
      <c r="G353" s="208" t="str">
        <f ca="1">IF(A353="","",IF(A353="S","",IF(A353=0,"","tisk")))</f>
        <v/>
      </c>
      <c r="H353" s="193">
        <f ca="1">1000*ROUND(E353,3)-1000*E353</f>
        <v>0</v>
      </c>
      <c r="I353" s="209" t="str">
        <f ca="1">IF(A353="Díl:","díl","")</f>
        <v/>
      </c>
      <c r="J353" s="92"/>
      <c r="K353" s="92"/>
      <c r="L353" s="87"/>
      <c r="M353" s="88"/>
      <c r="N353" s="89"/>
      <c r="O353" s="90"/>
      <c r="P353" s="72"/>
      <c r="Q353" s="72"/>
    </row>
    <row r="354" spans="1:17">
      <c r="A354" s="196"/>
      <c r="B354" s="196"/>
      <c r="C354" s="197">
        <f ca="1">IF(ISNUMBER(E353)=TRUE,INDIRECT(ADDRESS($F353,16,4,1,$F$3)),"")</f>
        <v>0</v>
      </c>
      <c r="D354" s="198"/>
      <c r="E354" s="199"/>
      <c r="F354" s="200"/>
      <c r="G354" s="201" t="str">
        <f ca="1">IF(C354="","",IF(C354=0,"","tisk"))</f>
        <v/>
      </c>
      <c r="H354" s="202"/>
      <c r="I354" s="91"/>
      <c r="J354" s="92"/>
      <c r="K354" s="92"/>
      <c r="L354" s="87"/>
      <c r="M354" s="88"/>
      <c r="N354" s="89"/>
      <c r="O354" s="90"/>
      <c r="P354" s="72"/>
      <c r="Q354" s="72"/>
    </row>
    <row r="355" spans="1:17">
      <c r="A355" s="203" t="str">
        <f ca="1">INDIRECT(ADDRESS($F355,1,4,1,$F$3))</f>
        <v>Díl:</v>
      </c>
      <c r="B355" s="203" t="str">
        <f ca="1">INDIRECT(ADDRESS($F355,2,4,1,$F$3))</f>
        <v>9</v>
      </c>
      <c r="C355" s="204" t="str">
        <f ca="1">INDIRECT(ADDRESS($F355,3,4,1,$F$3))</f>
        <v>Ostatní konstrukce a práce</v>
      </c>
      <c r="D355" s="205">
        <f ca="1">INDIRECT(ADDRESS($F355,4,4,1,$F$3))</f>
        <v>0</v>
      </c>
      <c r="E355" s="206">
        <f ca="1">INDIRECT(ADDRESS($F355,5,4,1,$F$3))</f>
        <v>0</v>
      </c>
      <c r="F355" s="207">
        <f>F353+1</f>
        <v>183</v>
      </c>
      <c r="G355" s="208" t="str">
        <f ca="1">IF(A355="","",IF(A355="S","",IF(A355=0,"","tisk")))</f>
        <v>tisk</v>
      </c>
      <c r="H355" s="193">
        <f ca="1">1000*ROUND(E355,3)-1000*E355</f>
        <v>0</v>
      </c>
      <c r="I355" s="209" t="str">
        <f ca="1">IF(A355="Díl:","díl","")</f>
        <v>díl</v>
      </c>
      <c r="J355" s="92"/>
      <c r="K355" s="92"/>
      <c r="L355" s="87"/>
      <c r="M355" s="88"/>
      <c r="N355" s="89"/>
      <c r="O355" s="90"/>
      <c r="P355" s="72"/>
      <c r="Q355" s="72"/>
    </row>
    <row r="356" spans="1:17">
      <c r="A356" s="196"/>
      <c r="B356" s="196"/>
      <c r="C356" s="197">
        <f ca="1">IF(ISNUMBER(E355)=TRUE,INDIRECT(ADDRESS($F355,16,4,1,$F$3)),"")</f>
        <v>0</v>
      </c>
      <c r="D356" s="198"/>
      <c r="E356" s="199"/>
      <c r="F356" s="200"/>
      <c r="G356" s="201" t="str">
        <f ca="1">IF(C356="","",IF(C356=0,"","tisk"))</f>
        <v/>
      </c>
      <c r="H356" s="202"/>
      <c r="I356" s="91"/>
      <c r="J356" s="92"/>
      <c r="K356" s="92"/>
      <c r="L356" s="87"/>
      <c r="M356" s="88"/>
      <c r="N356" s="89"/>
      <c r="O356" s="90"/>
      <c r="P356" s="72"/>
      <c r="Q356" s="72"/>
    </row>
    <row r="357" spans="1:17">
      <c r="A357" s="203">
        <f ca="1">INDIRECT(ADDRESS($F357,1,4,1,$F$3))</f>
        <v>13</v>
      </c>
      <c r="B357" s="203" t="str">
        <f ca="1">INDIRECT(ADDRESS($F357,2,4,1,$F$3))</f>
        <v>924913</v>
      </c>
      <c r="C357" s="204" t="str">
        <f ca="1">INDIRECT(ADDRESS($F357,3,4,1,$F$3))</f>
        <v>NÁSTUPIŠTĚ - OPTICKÉ ZNAČENÍ NÁTĚREM ŠÍŘKY 0,15 M, ODSTÍN ŽLUTÁ 6200</v>
      </c>
      <c r="D357" s="205" t="str">
        <f ca="1">INDIRECT(ADDRESS($F357,4,4,1,$F$3))</f>
        <v>M</v>
      </c>
      <c r="E357" s="206">
        <f ca="1">INDIRECT(ADDRESS($F357,5,4,1,$F$3))</f>
        <v>206</v>
      </c>
      <c r="F357" s="207">
        <f>F355+1</f>
        <v>184</v>
      </c>
      <c r="G357" s="208" t="str">
        <f ca="1">IF(A357="","",IF(A357="S","",IF(A357=0,"","tisk")))</f>
        <v>tisk</v>
      </c>
      <c r="H357" s="193">
        <f ca="1">1000*ROUND(E357,3)-1000*E357</f>
        <v>0</v>
      </c>
      <c r="I357" s="209" t="str">
        <f ca="1">IF(A357="Díl:","díl","")</f>
        <v/>
      </c>
      <c r="J357" s="92"/>
      <c r="K357" s="92"/>
      <c r="L357" s="87"/>
      <c r="M357" s="88"/>
      <c r="N357" s="89"/>
      <c r="O357" s="90"/>
      <c r="P357" s="72"/>
      <c r="Q357" s="72"/>
    </row>
    <row r="358" spans="1:17">
      <c r="A358" s="196"/>
      <c r="B358" s="196"/>
      <c r="C358" s="197" t="str">
        <f ca="1">IF(ISNUMBER(E357)=TRUE,INDIRECT(ADDRESS($F357,16,4,1,$F$3)),"")</f>
        <v>Viz výpočet výměr</v>
      </c>
      <c r="D358" s="198"/>
      <c r="E358" s="199"/>
      <c r="F358" s="200"/>
      <c r="G358" s="201" t="str">
        <f ca="1">IF(C358="","",IF(C358=0,"","tisk"))</f>
        <v>tisk</v>
      </c>
      <c r="H358" s="202"/>
      <c r="I358" s="91"/>
      <c r="J358" s="92"/>
      <c r="K358" s="92"/>
      <c r="L358" s="87"/>
      <c r="M358" s="88"/>
      <c r="N358" s="89"/>
      <c r="O358" s="90"/>
      <c r="P358" s="72"/>
      <c r="Q358" s="72"/>
    </row>
    <row r="359" spans="1:17">
      <c r="A359" s="203">
        <f ca="1">INDIRECT(ADDRESS($F359,1,4,1,$F$3))</f>
        <v>0</v>
      </c>
      <c r="B359" s="203">
        <f ca="1">INDIRECT(ADDRESS($F359,2,4,1,$F$3))</f>
        <v>0</v>
      </c>
      <c r="C359" s="204">
        <f ca="1">INDIRECT(ADDRESS($F359,3,4,1,$F$3))</f>
        <v>0</v>
      </c>
      <c r="D359" s="205">
        <f ca="1">INDIRECT(ADDRESS($F359,4,4,1,$F$3))</f>
        <v>0</v>
      </c>
      <c r="E359" s="206">
        <f ca="1">INDIRECT(ADDRESS($F359,5,4,1,$F$3))</f>
        <v>0</v>
      </c>
      <c r="F359" s="207">
        <f>F357+1</f>
        <v>185</v>
      </c>
      <c r="G359" s="208" t="str">
        <f ca="1">IF(A359="","",IF(A359="S","",IF(A359=0,"","tisk")))</f>
        <v/>
      </c>
      <c r="H359" s="193">
        <f ca="1">1000*ROUND(E359,3)-1000*E359</f>
        <v>0</v>
      </c>
      <c r="I359" s="209" t="str">
        <f ca="1">IF(A359="Díl:","díl","")</f>
        <v/>
      </c>
      <c r="J359" s="92"/>
      <c r="K359" s="92"/>
      <c r="L359" s="87"/>
      <c r="M359" s="88"/>
      <c r="N359" s="89"/>
      <c r="O359" s="90"/>
      <c r="P359" s="72"/>
      <c r="Q359" s="72"/>
    </row>
    <row r="360" spans="1:17">
      <c r="A360" s="196"/>
      <c r="B360" s="196"/>
      <c r="C360" s="197">
        <f ca="1">IF(ISNUMBER(E359)=TRUE,INDIRECT(ADDRESS($F359,16,4,1,$F$3)),"")</f>
        <v>0</v>
      </c>
      <c r="D360" s="198"/>
      <c r="E360" s="199"/>
      <c r="F360" s="200"/>
      <c r="G360" s="201" t="str">
        <f ca="1">IF(C360="","",IF(C360=0,"","tisk"))</f>
        <v/>
      </c>
      <c r="H360" s="202"/>
      <c r="I360" s="91"/>
      <c r="J360" s="92"/>
      <c r="K360" s="92"/>
      <c r="L360" s="87"/>
      <c r="M360" s="88"/>
      <c r="N360" s="89"/>
      <c r="O360" s="90"/>
      <c r="P360" s="72"/>
      <c r="Q360" s="72"/>
    </row>
    <row r="361" spans="1:17">
      <c r="A361" s="203" t="str">
        <f ca="1">INDIRECT(ADDRESS($F361,1,4,1,$F$3))</f>
        <v>S</v>
      </c>
      <c r="B361" s="203" t="str">
        <f ca="1">INDIRECT(ADDRESS($F361,2,4,1,$F$3))</f>
        <v>Celkem za 9</v>
      </c>
      <c r="C361" s="204" t="str">
        <f ca="1">INDIRECT(ADDRESS($F361,3,4,1,$F$3))</f>
        <v>Ostatní konstrukce a práce</v>
      </c>
      <c r="D361" s="205">
        <f ca="1">INDIRECT(ADDRESS($F361,4,4,1,$F$3))</f>
        <v>0</v>
      </c>
      <c r="E361" s="206">
        <f ca="1">INDIRECT(ADDRESS($F361,5,4,1,$F$3))</f>
        <v>0</v>
      </c>
      <c r="F361" s="207">
        <f>F359+1</f>
        <v>186</v>
      </c>
      <c r="G361" s="208" t="str">
        <f ca="1">IF(A361="","",IF(A361="S","",IF(A361=0,"","tisk")))</f>
        <v/>
      </c>
      <c r="H361" s="193">
        <f ca="1">1000*ROUND(E361,3)-1000*E361</f>
        <v>0</v>
      </c>
      <c r="I361" s="209" t="str">
        <f ca="1">IF(A361="Díl:","díl","")</f>
        <v/>
      </c>
      <c r="J361" s="92"/>
      <c r="K361" s="92"/>
      <c r="L361" s="87"/>
      <c r="M361" s="88"/>
      <c r="N361" s="89"/>
      <c r="O361" s="90"/>
      <c r="P361" s="72"/>
      <c r="Q361" s="72"/>
    </row>
    <row r="362" spans="1:17">
      <c r="A362" s="196"/>
      <c r="B362" s="196"/>
      <c r="C362" s="197">
        <f ca="1">IF(ISNUMBER(E361)=TRUE,INDIRECT(ADDRESS($F361,16,4,1,$F$3)),"")</f>
        <v>0</v>
      </c>
      <c r="D362" s="198"/>
      <c r="E362" s="199"/>
      <c r="F362" s="200"/>
      <c r="G362" s="201" t="str">
        <f ca="1">IF(C362="","",IF(C362=0,"","tisk"))</f>
        <v/>
      </c>
      <c r="H362" s="202"/>
      <c r="I362" s="91"/>
      <c r="J362" s="92"/>
      <c r="K362" s="92"/>
      <c r="L362" s="87"/>
      <c r="M362" s="88"/>
      <c r="N362" s="89"/>
      <c r="O362" s="90"/>
      <c r="P362" s="72"/>
      <c r="Q362" s="72"/>
    </row>
    <row r="363" spans="1:17">
      <c r="A363" s="203">
        <f ca="1">INDIRECT(ADDRESS($F363,1,4,1,$F$3))</f>
        <v>0</v>
      </c>
      <c r="B363" s="203">
        <f ca="1">INDIRECT(ADDRESS($F363,2,4,1,$F$3))</f>
        <v>0</v>
      </c>
      <c r="C363" s="204">
        <f ca="1">INDIRECT(ADDRESS($F363,3,4,1,$F$3))</f>
        <v>0</v>
      </c>
      <c r="D363" s="205">
        <f ca="1">INDIRECT(ADDRESS($F363,4,4,1,$F$3))</f>
        <v>0</v>
      </c>
      <c r="E363" s="206">
        <f ca="1">INDIRECT(ADDRESS($F363,5,4,1,$F$3))</f>
        <v>0</v>
      </c>
      <c r="F363" s="207">
        <f>F361+1</f>
        <v>187</v>
      </c>
      <c r="G363" s="208" t="str">
        <f ca="1">IF(A363="","",IF(A363="S","",IF(A363=0,"","tisk")))</f>
        <v/>
      </c>
      <c r="H363" s="193">
        <f ca="1">1000*ROUND(E363,3)-1000*E363</f>
        <v>0</v>
      </c>
      <c r="I363" s="209" t="str">
        <f ca="1">IF(A363="Díl:","díl","")</f>
        <v/>
      </c>
      <c r="J363" s="92"/>
      <c r="K363" s="92"/>
      <c r="L363" s="87"/>
      <c r="M363" s="88"/>
      <c r="N363" s="89"/>
      <c r="O363" s="90"/>
      <c r="P363" s="72"/>
      <c r="Q363" s="72"/>
    </row>
    <row r="364" spans="1:17">
      <c r="A364" s="196"/>
      <c r="B364" s="196"/>
      <c r="C364" s="197">
        <f ca="1">IF(ISNUMBER(E363)=TRUE,INDIRECT(ADDRESS($F363,16,4,1,$F$3)),"")</f>
        <v>0</v>
      </c>
      <c r="D364" s="198"/>
      <c r="E364" s="199"/>
      <c r="F364" s="200"/>
      <c r="G364" s="201" t="str">
        <f ca="1">IF(C364="","",IF(C364=0,"","tisk"))</f>
        <v/>
      </c>
      <c r="H364" s="202"/>
      <c r="I364" s="91"/>
      <c r="J364" s="92"/>
      <c r="K364" s="92"/>
      <c r="L364" s="87"/>
      <c r="M364" s="88"/>
      <c r="N364" s="89"/>
      <c r="O364" s="90"/>
      <c r="P364" s="72"/>
      <c r="Q364" s="72"/>
    </row>
    <row r="365" spans="1:17">
      <c r="A365" s="203" t="str">
        <f ca="1">INDIRECT(ADDRESS($F365,1,4,1,$F$3))</f>
        <v>Díl:</v>
      </c>
      <c r="B365" s="203" t="str">
        <f ca="1">INDIRECT(ADDRESS($F365,2,4,1,$F$3))</f>
        <v>92</v>
      </c>
      <c r="C365" s="204" t="str">
        <f ca="1">INDIRECT(ADDRESS($F365,3,4,1,$F$3))</f>
        <v>Doplňující konstrukce a práce železniční</v>
      </c>
      <c r="D365" s="205">
        <f ca="1">INDIRECT(ADDRESS($F365,4,4,1,$F$3))</f>
        <v>0</v>
      </c>
      <c r="E365" s="206">
        <f ca="1">INDIRECT(ADDRESS($F365,5,4,1,$F$3))</f>
        <v>0</v>
      </c>
      <c r="F365" s="207">
        <f>F363+1</f>
        <v>188</v>
      </c>
      <c r="G365" s="208" t="str">
        <f ca="1">IF(A365="","",IF(A365="S","",IF(A365=0,"","tisk")))</f>
        <v>tisk</v>
      </c>
      <c r="H365" s="193">
        <f ca="1">1000*ROUND(E365,3)-1000*E365</f>
        <v>0</v>
      </c>
      <c r="I365" s="209" t="str">
        <f ca="1">IF(A365="Díl:","díl","")</f>
        <v>díl</v>
      </c>
      <c r="J365" s="92"/>
      <c r="K365" s="92"/>
      <c r="L365" s="87"/>
      <c r="M365" s="88"/>
      <c r="N365" s="89"/>
      <c r="O365" s="90"/>
      <c r="P365" s="72"/>
      <c r="Q365" s="72"/>
    </row>
    <row r="366" spans="1:17">
      <c r="A366" s="196"/>
      <c r="B366" s="196"/>
      <c r="C366" s="197">
        <f ca="1">IF(ISNUMBER(E365)=TRUE,INDIRECT(ADDRESS($F365,16,4,1,$F$3)),"")</f>
        <v>0</v>
      </c>
      <c r="D366" s="198"/>
      <c r="E366" s="199"/>
      <c r="F366" s="200"/>
      <c r="G366" s="201" t="str">
        <f ca="1">IF(C366="","",IF(C366=0,"","tisk"))</f>
        <v/>
      </c>
      <c r="H366" s="202"/>
      <c r="I366" s="91"/>
      <c r="J366" s="92"/>
      <c r="K366" s="92"/>
      <c r="L366" s="87"/>
      <c r="M366" s="88"/>
      <c r="N366" s="89"/>
      <c r="O366" s="90"/>
      <c r="P366" s="72"/>
      <c r="Q366" s="72"/>
    </row>
    <row r="367" spans="1:17" ht="25.5">
      <c r="A367" s="203">
        <f ca="1">INDIRECT(ADDRESS($F367,1,4,1,$F$3))</f>
        <v>14</v>
      </c>
      <c r="B367" s="203" t="str">
        <f ca="1">INDIRECT(ADDRESS($F367,2,4,1,$F$3))</f>
        <v>92427R1</v>
      </c>
      <c r="C367" s="204" t="str">
        <f ca="1">INDIRECT(ADDRESS($F367,3,4,1,$F$3))</f>
        <v>NÁSTUPIŠTĚ TISCHER ÚROVŇOVÉ OBOUSTRANNÉ, O. V. 6,00 M, 2X TVÁRNICE Z UŽITÉHO MATERIÁLU</v>
      </c>
      <c r="D367" s="205" t="str">
        <f ca="1">INDIRECT(ADDRESS($F367,4,4,1,$F$3))</f>
        <v>M</v>
      </c>
      <c r="E367" s="206">
        <f ca="1">INDIRECT(ADDRESS($F367,5,4,1,$F$3))</f>
        <v>103</v>
      </c>
      <c r="F367" s="207">
        <f>F365+1</f>
        <v>189</v>
      </c>
      <c r="G367" s="208" t="str">
        <f ca="1">IF(A367="","",IF(A367="S","",IF(A367=0,"","tisk")))</f>
        <v>tisk</v>
      </c>
      <c r="H367" s="193">
        <f ca="1">1000*ROUND(E367,3)-1000*E367</f>
        <v>0</v>
      </c>
      <c r="I367" s="209" t="str">
        <f ca="1">IF(A367="Díl:","díl","")</f>
        <v/>
      </c>
      <c r="J367" s="92"/>
      <c r="K367" s="92"/>
      <c r="L367" s="87"/>
      <c r="M367" s="88"/>
      <c r="N367" s="89"/>
      <c r="O367" s="90"/>
      <c r="P367" s="72"/>
      <c r="Q367" s="72"/>
    </row>
    <row r="368" spans="1:17">
      <c r="A368" s="196"/>
      <c r="B368" s="196"/>
      <c r="C368" s="197" t="str">
        <f ca="1">IF(ISNUMBER(E367)=TRUE,INDIRECT(ADDRESS($F367,16,4,1,$F$3)),"")</f>
        <v>Viz výpočet výměr</v>
      </c>
      <c r="D368" s="198"/>
      <c r="E368" s="199"/>
      <c r="F368" s="200"/>
      <c r="G368" s="201" t="str">
        <f ca="1">IF(C368="","",IF(C368=0,"","tisk"))</f>
        <v>tisk</v>
      </c>
      <c r="H368" s="202"/>
      <c r="I368" s="91"/>
      <c r="J368" s="92"/>
      <c r="K368" s="92"/>
      <c r="L368" s="87"/>
      <c r="M368" s="88"/>
      <c r="N368" s="89"/>
      <c r="O368" s="90"/>
      <c r="P368" s="72"/>
      <c r="Q368" s="72"/>
    </row>
    <row r="369" spans="1:17">
      <c r="A369" s="203">
        <f ca="1">INDIRECT(ADDRESS($F369,1,4,1,$F$3))</f>
        <v>15</v>
      </c>
      <c r="B369" s="203" t="str">
        <f ca="1">INDIRECT(ADDRESS($F369,2,4,1,$F$3))</f>
        <v>17680R</v>
      </c>
      <c r="C369" s="204" t="str">
        <f ca="1">INDIRECT(ADDRESS($F369,3,4,1,$F$3))</f>
        <v>VÝPLNĚ Z HUTNĚNÉHO NENEMRZ MATERIÁLU</v>
      </c>
      <c r="D369" s="205" t="str">
        <f ca="1">INDIRECT(ADDRESS($F369,4,4,1,$F$3))</f>
        <v>M3</v>
      </c>
      <c r="E369" s="206">
        <f ca="1">INDIRECT(ADDRESS($F369,5,4,1,$F$3))</f>
        <v>51.5</v>
      </c>
      <c r="F369" s="207">
        <f>F367+1</f>
        <v>190</v>
      </c>
      <c r="G369" s="208" t="str">
        <f ca="1">IF(A369="","",IF(A369="S","",IF(A369=0,"","tisk")))</f>
        <v>tisk</v>
      </c>
      <c r="H369" s="193">
        <f ca="1">1000*ROUND(E369,3)-1000*E369</f>
        <v>0</v>
      </c>
      <c r="I369" s="209" t="str">
        <f ca="1">IF(A369="Díl:","díl","")</f>
        <v/>
      </c>
      <c r="J369" s="92"/>
      <c r="K369" s="92"/>
      <c r="L369" s="87"/>
      <c r="M369" s="88"/>
      <c r="N369" s="89"/>
      <c r="O369" s="90"/>
      <c r="P369" s="72"/>
      <c r="Q369" s="72"/>
    </row>
    <row r="370" spans="1:17">
      <c r="A370" s="196"/>
      <c r="B370" s="196"/>
      <c r="C370" s="197" t="str">
        <f ca="1">IF(ISNUMBER(E369)=TRUE,INDIRECT(ADDRESS($F369,16,4,1,$F$3)),"")</f>
        <v>Viz výpočet výměr</v>
      </c>
      <c r="D370" s="198"/>
      <c r="E370" s="199"/>
      <c r="F370" s="200"/>
      <c r="G370" s="201" t="str">
        <f ca="1">IF(C370="","",IF(C370=0,"","tisk"))</f>
        <v>tisk</v>
      </c>
      <c r="H370" s="202"/>
      <c r="I370" s="91"/>
      <c r="J370" s="92"/>
      <c r="K370" s="92"/>
      <c r="L370" s="87"/>
      <c r="M370" s="88"/>
      <c r="N370" s="89"/>
      <c r="O370" s="90"/>
      <c r="P370" s="72"/>
      <c r="Q370" s="72"/>
    </row>
    <row r="371" spans="1:17">
      <c r="A371" s="203">
        <f ca="1">INDIRECT(ADDRESS($F371,1,4,1,$F$3))</f>
        <v>0</v>
      </c>
      <c r="B371" s="203">
        <f ca="1">INDIRECT(ADDRESS($F371,2,4,1,$F$3))</f>
        <v>0</v>
      </c>
      <c r="C371" s="204">
        <f ca="1">INDIRECT(ADDRESS($F371,3,4,1,$F$3))</f>
        <v>0</v>
      </c>
      <c r="D371" s="205">
        <f ca="1">INDIRECT(ADDRESS($F371,4,4,1,$F$3))</f>
        <v>0</v>
      </c>
      <c r="E371" s="206">
        <f ca="1">INDIRECT(ADDRESS($F371,5,4,1,$F$3))</f>
        <v>0</v>
      </c>
      <c r="F371" s="207">
        <f>F369+1</f>
        <v>191</v>
      </c>
      <c r="G371" s="208" t="str">
        <f ca="1">IF(A371="","",IF(A371="S","",IF(A371=0,"","tisk")))</f>
        <v/>
      </c>
      <c r="H371" s="193">
        <f ca="1">1000*ROUND(E371,3)-1000*E371</f>
        <v>0</v>
      </c>
      <c r="I371" s="209" t="str">
        <f ca="1">IF(A371="Díl:","díl","")</f>
        <v/>
      </c>
      <c r="J371" s="92"/>
      <c r="K371" s="92"/>
      <c r="L371" s="87"/>
      <c r="M371" s="88"/>
      <c r="N371" s="89"/>
      <c r="O371" s="90"/>
      <c r="P371" s="72"/>
      <c r="Q371" s="72"/>
    </row>
    <row r="372" spans="1:17">
      <c r="A372" s="196"/>
      <c r="B372" s="196"/>
      <c r="C372" s="197">
        <f ca="1">IF(ISNUMBER(E371)=TRUE,INDIRECT(ADDRESS($F371,16,4,1,$F$3)),"")</f>
        <v>0</v>
      </c>
      <c r="D372" s="198"/>
      <c r="E372" s="199"/>
      <c r="F372" s="200"/>
      <c r="G372" s="201" t="str">
        <f ca="1">IF(C372="","",IF(C372=0,"","tisk"))</f>
        <v/>
      </c>
      <c r="H372" s="202"/>
      <c r="I372" s="91"/>
      <c r="J372" s="92"/>
      <c r="K372" s="92"/>
      <c r="L372" s="87"/>
      <c r="M372" s="88"/>
      <c r="N372" s="89"/>
      <c r="O372" s="90"/>
      <c r="P372" s="72"/>
      <c r="Q372" s="72"/>
    </row>
    <row r="373" spans="1:17">
      <c r="A373" s="203" t="str">
        <f ca="1">INDIRECT(ADDRESS($F373,1,4,1,$F$3))</f>
        <v>S</v>
      </c>
      <c r="B373" s="203" t="str">
        <f ca="1">INDIRECT(ADDRESS($F373,2,4,1,$F$3))</f>
        <v>Celkem za 92</v>
      </c>
      <c r="C373" s="204" t="str">
        <f ca="1">INDIRECT(ADDRESS($F373,3,4,1,$F$3))</f>
        <v>Doplňující konstrukce a práce železniční</v>
      </c>
      <c r="D373" s="205">
        <f ca="1">INDIRECT(ADDRESS($F373,4,4,1,$F$3))</f>
        <v>0</v>
      </c>
      <c r="E373" s="206">
        <f ca="1">INDIRECT(ADDRESS($F373,5,4,1,$F$3))</f>
        <v>0</v>
      </c>
      <c r="F373" s="207">
        <f>F371+1</f>
        <v>192</v>
      </c>
      <c r="G373" s="208" t="str">
        <f ca="1">IF(A373="","",IF(A373="S","",IF(A373=0,"","tisk")))</f>
        <v/>
      </c>
      <c r="H373" s="193">
        <f ca="1">1000*ROUND(E373,3)-1000*E373</f>
        <v>0</v>
      </c>
      <c r="I373" s="209" t="str">
        <f ca="1">IF(A373="Díl:","díl","")</f>
        <v/>
      </c>
      <c r="J373" s="92"/>
      <c r="K373" s="92"/>
      <c r="L373" s="87"/>
      <c r="M373" s="88"/>
      <c r="N373" s="89"/>
      <c r="O373" s="90"/>
      <c r="P373" s="72"/>
      <c r="Q373" s="72"/>
    </row>
    <row r="374" spans="1:17">
      <c r="A374" s="196"/>
      <c r="B374" s="196"/>
      <c r="C374" s="197">
        <f ca="1">IF(ISNUMBER(E373)=TRUE,INDIRECT(ADDRESS($F373,16,4,1,$F$3)),"")</f>
        <v>0</v>
      </c>
      <c r="D374" s="198"/>
      <c r="E374" s="199"/>
      <c r="F374" s="200"/>
      <c r="G374" s="201" t="str">
        <f ca="1">IF(C374="","",IF(C374=0,"","tisk"))</f>
        <v/>
      </c>
      <c r="H374" s="202"/>
      <c r="I374" s="91"/>
      <c r="J374" s="92"/>
      <c r="K374" s="92"/>
      <c r="L374" s="87"/>
      <c r="M374" s="88"/>
      <c r="N374" s="89"/>
      <c r="O374" s="90"/>
      <c r="P374" s="72"/>
      <c r="Q374" s="72"/>
    </row>
    <row r="375" spans="1:17">
      <c r="A375" s="203">
        <f ca="1">INDIRECT(ADDRESS($F375,1,4,1,$F$3))</f>
        <v>0</v>
      </c>
      <c r="B375" s="203">
        <f ca="1">INDIRECT(ADDRESS($F375,2,4,1,$F$3))</f>
        <v>0</v>
      </c>
      <c r="C375" s="204">
        <f ca="1">INDIRECT(ADDRESS($F375,3,4,1,$F$3))</f>
        <v>0</v>
      </c>
      <c r="D375" s="205">
        <f ca="1">INDIRECT(ADDRESS($F375,4,4,1,$F$3))</f>
        <v>0</v>
      </c>
      <c r="E375" s="206">
        <f ca="1">INDIRECT(ADDRESS($F375,5,4,1,$F$3))</f>
        <v>0</v>
      </c>
      <c r="F375" s="207">
        <f>F373+1</f>
        <v>193</v>
      </c>
      <c r="G375" s="208" t="str">
        <f ca="1">IF(A375="","",IF(A375="S","",IF(A375=0,"","tisk")))</f>
        <v/>
      </c>
      <c r="H375" s="193">
        <f ca="1">1000*ROUND(E375,3)-1000*E375</f>
        <v>0</v>
      </c>
      <c r="I375" s="209" t="str">
        <f ca="1">IF(A375="Díl:","díl","")</f>
        <v/>
      </c>
      <c r="J375" s="92"/>
      <c r="K375" s="92"/>
      <c r="L375" s="87"/>
      <c r="M375" s="88"/>
      <c r="N375" s="89"/>
      <c r="O375" s="90"/>
      <c r="P375" s="72"/>
      <c r="Q375" s="72"/>
    </row>
    <row r="376" spans="1:17">
      <c r="A376" s="196"/>
      <c r="B376" s="196"/>
      <c r="C376" s="197">
        <f ca="1">IF(ISNUMBER(E375)=TRUE,INDIRECT(ADDRESS($F375,16,4,1,$F$3)),"")</f>
        <v>0</v>
      </c>
      <c r="D376" s="198"/>
      <c r="E376" s="199"/>
      <c r="F376" s="200"/>
      <c r="G376" s="201" t="str">
        <f ca="1">IF(C376="","",IF(C376=0,"","tisk"))</f>
        <v/>
      </c>
      <c r="H376" s="202"/>
      <c r="I376" s="91"/>
      <c r="J376" s="92"/>
      <c r="K376" s="92"/>
      <c r="L376" s="87"/>
      <c r="M376" s="88"/>
      <c r="N376" s="89"/>
      <c r="O376" s="90"/>
      <c r="P376" s="72"/>
      <c r="Q376" s="72"/>
    </row>
    <row r="377" spans="1:17">
      <c r="A377" s="203">
        <f ca="1">INDIRECT(ADDRESS($F377,1,4,1,$F$3))</f>
        <v>0</v>
      </c>
      <c r="B377" s="203">
        <f ca="1">INDIRECT(ADDRESS($F377,2,4,1,$F$3))</f>
        <v>0</v>
      </c>
      <c r="C377" s="204">
        <f ca="1">INDIRECT(ADDRESS($F377,3,4,1,$F$3))</f>
        <v>0</v>
      </c>
      <c r="D377" s="205">
        <f ca="1">INDIRECT(ADDRESS($F377,4,4,1,$F$3))</f>
        <v>0</v>
      </c>
      <c r="E377" s="206">
        <f ca="1">INDIRECT(ADDRESS($F377,5,4,1,$F$3))</f>
        <v>0</v>
      </c>
      <c r="F377" s="207">
        <f>F375+1</f>
        <v>194</v>
      </c>
      <c r="G377" s="208" t="str">
        <f ca="1">IF(A377="","",IF(A377="S","",IF(A377=0,"","tisk")))</f>
        <v/>
      </c>
      <c r="H377" s="193">
        <f ca="1">1000*ROUND(E377,3)-1000*E377</f>
        <v>0</v>
      </c>
      <c r="I377" s="209" t="str">
        <f ca="1">IF(A377="Díl:","díl","")</f>
        <v/>
      </c>
      <c r="J377" s="92"/>
      <c r="K377" s="92"/>
      <c r="L377" s="87"/>
      <c r="M377" s="88"/>
      <c r="N377" s="89"/>
      <c r="O377" s="90"/>
      <c r="P377" s="72"/>
      <c r="Q377" s="72"/>
    </row>
    <row r="378" spans="1:17">
      <c r="A378" s="196"/>
      <c r="B378" s="196"/>
      <c r="C378" s="197">
        <f ca="1">IF(ISNUMBER(E377)=TRUE,INDIRECT(ADDRESS($F377,16,4,1,$F$3)),"")</f>
        <v>0</v>
      </c>
      <c r="D378" s="198"/>
      <c r="E378" s="199"/>
      <c r="F378" s="200"/>
      <c r="G378" s="201" t="str">
        <f ca="1">IF(C378="","",IF(C378=0,"","tisk"))</f>
        <v/>
      </c>
      <c r="H378" s="202"/>
      <c r="I378" s="91"/>
      <c r="J378" s="92"/>
      <c r="K378" s="92"/>
      <c r="L378" s="87"/>
      <c r="M378" s="88"/>
      <c r="N378" s="89"/>
      <c r="O378" s="90"/>
      <c r="P378" s="72"/>
      <c r="Q378" s="72"/>
    </row>
    <row r="379" spans="1:17">
      <c r="A379" s="203">
        <f ca="1">INDIRECT(ADDRESS($F379,1,4,1,$F$3))</f>
        <v>0</v>
      </c>
      <c r="B379" s="203">
        <f ca="1">INDIRECT(ADDRESS($F379,2,4,1,$F$3))</f>
        <v>0</v>
      </c>
      <c r="C379" s="204">
        <f ca="1">INDIRECT(ADDRESS($F379,3,4,1,$F$3))</f>
        <v>0</v>
      </c>
      <c r="D379" s="205">
        <f ca="1">INDIRECT(ADDRESS($F379,4,4,1,$F$3))</f>
        <v>0</v>
      </c>
      <c r="E379" s="206">
        <f ca="1">INDIRECT(ADDRESS($F379,5,4,1,$F$3))</f>
        <v>0</v>
      </c>
      <c r="F379" s="207">
        <f>F377+1</f>
        <v>195</v>
      </c>
      <c r="G379" s="208" t="str">
        <f ca="1">IF(A379="","",IF(A379="S","",IF(A379=0,"","tisk")))</f>
        <v/>
      </c>
      <c r="H379" s="193">
        <f ca="1">1000*ROUND(E379,3)-1000*E379</f>
        <v>0</v>
      </c>
      <c r="I379" s="209" t="str">
        <f ca="1">IF(A379="Díl:","díl","")</f>
        <v/>
      </c>
      <c r="J379" s="92"/>
      <c r="K379" s="92"/>
      <c r="L379" s="87"/>
      <c r="M379" s="88"/>
      <c r="N379" s="89"/>
      <c r="O379" s="90"/>
      <c r="P379" s="72"/>
      <c r="Q379" s="72"/>
    </row>
    <row r="380" spans="1:17">
      <c r="A380" s="196"/>
      <c r="B380" s="196"/>
      <c r="C380" s="197">
        <f ca="1">IF(ISNUMBER(E379)=TRUE,INDIRECT(ADDRESS($F379,16,4,1,$F$3)),"")</f>
        <v>0</v>
      </c>
      <c r="D380" s="198"/>
      <c r="E380" s="199"/>
      <c r="F380" s="200"/>
      <c r="G380" s="201" t="str">
        <f ca="1">IF(C380="","",IF(C380=0,"","tisk"))</f>
        <v/>
      </c>
      <c r="H380" s="202"/>
      <c r="I380" s="91"/>
      <c r="J380" s="92"/>
      <c r="K380" s="92"/>
      <c r="L380" s="87"/>
      <c r="M380" s="88"/>
      <c r="N380" s="89"/>
      <c r="O380" s="90"/>
      <c r="P380" s="72"/>
      <c r="Q380" s="72"/>
    </row>
    <row r="381" spans="1:17">
      <c r="A381" s="203">
        <f ca="1">INDIRECT(ADDRESS($F381,1,4,1,$F$3))</f>
        <v>0</v>
      </c>
      <c r="B381" s="203">
        <f ca="1">INDIRECT(ADDRESS($F381,2,4,1,$F$3))</f>
        <v>0</v>
      </c>
      <c r="C381" s="204">
        <f ca="1">INDIRECT(ADDRESS($F381,3,4,1,$F$3))</f>
        <v>0</v>
      </c>
      <c r="D381" s="205">
        <f ca="1">INDIRECT(ADDRESS($F381,4,4,1,$F$3))</f>
        <v>0</v>
      </c>
      <c r="E381" s="206">
        <f ca="1">INDIRECT(ADDRESS($F381,5,4,1,$F$3))</f>
        <v>0</v>
      </c>
      <c r="F381" s="207">
        <f>F379+1</f>
        <v>196</v>
      </c>
      <c r="G381" s="208" t="str">
        <f ca="1">IF(A381="","",IF(A381="S","",IF(A381=0,"","tisk")))</f>
        <v/>
      </c>
      <c r="H381" s="193">
        <f ca="1">1000*ROUND(E381,3)-1000*E381</f>
        <v>0</v>
      </c>
      <c r="I381" s="209" t="str">
        <f ca="1">IF(A381="Díl:","díl","")</f>
        <v/>
      </c>
      <c r="J381" s="92"/>
      <c r="K381" s="92"/>
      <c r="L381" s="87"/>
      <c r="M381" s="88"/>
      <c r="N381" s="89"/>
      <c r="O381" s="90"/>
      <c r="P381" s="72"/>
      <c r="Q381" s="72"/>
    </row>
    <row r="382" spans="1:17">
      <c r="A382" s="196"/>
      <c r="B382" s="196"/>
      <c r="C382" s="197">
        <f ca="1">IF(ISNUMBER(E381)=TRUE,INDIRECT(ADDRESS($F381,16,4,1,$F$3)),"")</f>
        <v>0</v>
      </c>
      <c r="D382" s="198"/>
      <c r="E382" s="199"/>
      <c r="F382" s="200"/>
      <c r="G382" s="201" t="str">
        <f ca="1">IF(C382="","",IF(C382=0,"","tisk"))</f>
        <v/>
      </c>
      <c r="H382" s="202"/>
      <c r="I382" s="91"/>
      <c r="J382" s="92"/>
      <c r="K382" s="92"/>
      <c r="L382" s="87"/>
      <c r="M382" s="88"/>
      <c r="N382" s="89"/>
      <c r="O382" s="90"/>
      <c r="P382" s="72"/>
      <c r="Q382" s="72"/>
    </row>
    <row r="383" spans="1:17">
      <c r="A383" s="203">
        <f ca="1">INDIRECT(ADDRESS($F383,1,4,1,$F$3))</f>
        <v>0</v>
      </c>
      <c r="B383" s="203">
        <f ca="1">INDIRECT(ADDRESS($F383,2,4,1,$F$3))</f>
        <v>0</v>
      </c>
      <c r="C383" s="204">
        <f ca="1">INDIRECT(ADDRESS($F383,3,4,1,$F$3))</f>
        <v>0</v>
      </c>
      <c r="D383" s="205">
        <f ca="1">INDIRECT(ADDRESS($F383,4,4,1,$F$3))</f>
        <v>0</v>
      </c>
      <c r="E383" s="206">
        <f ca="1">INDIRECT(ADDRESS($F383,5,4,1,$F$3))</f>
        <v>0</v>
      </c>
      <c r="F383" s="207">
        <f>F381+1</f>
        <v>197</v>
      </c>
      <c r="G383" s="208" t="str">
        <f ca="1">IF(A383="","",IF(A383="S","",IF(A383=0,"","tisk")))</f>
        <v/>
      </c>
      <c r="H383" s="193">
        <f ca="1">1000*ROUND(E383,3)-1000*E383</f>
        <v>0</v>
      </c>
      <c r="I383" s="209" t="str">
        <f ca="1">IF(A383="Díl:","díl","")</f>
        <v/>
      </c>
      <c r="J383" s="92"/>
      <c r="K383" s="92"/>
      <c r="L383" s="87"/>
      <c r="M383" s="88"/>
      <c r="N383" s="89"/>
      <c r="O383" s="90"/>
      <c r="P383" s="72"/>
      <c r="Q383" s="72"/>
    </row>
    <row r="384" spans="1:17">
      <c r="A384" s="196"/>
      <c r="B384" s="196"/>
      <c r="C384" s="197">
        <f ca="1">IF(ISNUMBER(E383)=TRUE,INDIRECT(ADDRESS($F383,16,4,1,$F$3)),"")</f>
        <v>0</v>
      </c>
      <c r="D384" s="198"/>
      <c r="E384" s="199"/>
      <c r="F384" s="200"/>
      <c r="G384" s="201" t="str">
        <f ca="1">IF(C384="","",IF(C384=0,"","tisk"))</f>
        <v/>
      </c>
      <c r="H384" s="202"/>
      <c r="I384" s="91"/>
      <c r="J384" s="92"/>
      <c r="K384" s="92"/>
      <c r="L384" s="87"/>
      <c r="M384" s="88"/>
      <c r="N384" s="89"/>
      <c r="O384" s="90"/>
      <c r="P384" s="72"/>
      <c r="Q384" s="72"/>
    </row>
    <row r="385" spans="1:17">
      <c r="A385" s="203">
        <f ca="1">INDIRECT(ADDRESS($F385,1,4,1,$F$3))</f>
        <v>0</v>
      </c>
      <c r="B385" s="203">
        <f ca="1">INDIRECT(ADDRESS($F385,2,4,1,$F$3))</f>
        <v>0</v>
      </c>
      <c r="C385" s="204" t="str">
        <f ca="1">INDIRECT(ADDRESS($F385,3,4,1,$F$3))</f>
        <v>N Á S T U P I Š T Ě  č. 3</v>
      </c>
      <c r="D385" s="205">
        <f ca="1">INDIRECT(ADDRESS($F385,4,4,1,$F$3))</f>
        <v>0</v>
      </c>
      <c r="E385" s="206">
        <f ca="1">INDIRECT(ADDRESS($F385,5,4,1,$F$3))</f>
        <v>0</v>
      </c>
      <c r="F385" s="207">
        <f>F383+1</f>
        <v>198</v>
      </c>
      <c r="G385" s="208" t="str">
        <f ca="1">IF(A385="","",IF(A385="S","",IF(A385=0,"","tisk")))</f>
        <v/>
      </c>
      <c r="H385" s="193">
        <f ca="1">1000*ROUND(E385,3)-1000*E385</f>
        <v>0</v>
      </c>
      <c r="I385" s="209" t="str">
        <f ca="1">IF(A385="Díl:","díl","")</f>
        <v/>
      </c>
      <c r="J385" s="92"/>
      <c r="K385" s="92"/>
      <c r="L385" s="87"/>
      <c r="M385" s="88"/>
      <c r="N385" s="89"/>
      <c r="O385" s="90"/>
      <c r="P385" s="72"/>
      <c r="Q385" s="72"/>
    </row>
    <row r="386" spans="1:17">
      <c r="A386" s="196"/>
      <c r="B386" s="196"/>
      <c r="C386" s="197">
        <f ca="1">IF(ISNUMBER(E385)=TRUE,INDIRECT(ADDRESS($F385,16,4,1,$F$3)),"")</f>
        <v>0</v>
      </c>
      <c r="D386" s="198"/>
      <c r="E386" s="199"/>
      <c r="F386" s="200"/>
      <c r="G386" s="201" t="str">
        <f ca="1">IF(C386="","",IF(C386=0,"","tisk"))</f>
        <v/>
      </c>
      <c r="H386" s="202"/>
      <c r="I386" s="91"/>
      <c r="J386" s="92"/>
      <c r="K386" s="92"/>
      <c r="L386" s="87"/>
      <c r="M386" s="88"/>
      <c r="N386" s="89"/>
      <c r="O386" s="90"/>
      <c r="P386" s="72"/>
      <c r="Q386" s="72"/>
    </row>
    <row r="387" spans="1:17">
      <c r="A387" s="203" t="str">
        <f ca="1">INDIRECT(ADDRESS($F387,1,4,1,$F$3))</f>
        <v>Díl:</v>
      </c>
      <c r="B387" s="203" t="str">
        <f ca="1">INDIRECT(ADDRESS($F387,2,4,1,$F$3))</f>
        <v>1</v>
      </c>
      <c r="C387" s="204" t="str">
        <f ca="1">INDIRECT(ADDRESS($F387,3,4,1,$F$3))</f>
        <v>Zemní práce</v>
      </c>
      <c r="D387" s="205">
        <f ca="1">INDIRECT(ADDRESS($F387,4,4,1,$F$3))</f>
        <v>0</v>
      </c>
      <c r="E387" s="206">
        <f ca="1">INDIRECT(ADDRESS($F387,5,4,1,$F$3))</f>
        <v>0</v>
      </c>
      <c r="F387" s="207">
        <f>F385+1</f>
        <v>199</v>
      </c>
      <c r="G387" s="208" t="str">
        <f ca="1">IF(A387="","",IF(A387="S","",IF(A387=0,"","tisk")))</f>
        <v>tisk</v>
      </c>
      <c r="H387" s="193">
        <f ca="1">1000*ROUND(E387,3)-1000*E387</f>
        <v>0</v>
      </c>
      <c r="I387" s="209" t="str">
        <f ca="1">IF(A387="Díl:","díl","")</f>
        <v>díl</v>
      </c>
      <c r="J387" s="92"/>
      <c r="K387" s="92"/>
      <c r="L387" s="87"/>
      <c r="M387" s="88"/>
      <c r="N387" s="89"/>
      <c r="O387" s="90"/>
      <c r="P387" s="72"/>
      <c r="Q387" s="72"/>
    </row>
    <row r="388" spans="1:17">
      <c r="A388" s="196"/>
      <c r="B388" s="196"/>
      <c r="C388" s="197">
        <f ca="1">IF(ISNUMBER(E387)=TRUE,INDIRECT(ADDRESS($F387,16,4,1,$F$3)),"")</f>
        <v>0</v>
      </c>
      <c r="D388" s="198"/>
      <c r="E388" s="199"/>
      <c r="F388" s="200"/>
      <c r="G388" s="201" t="str">
        <f ca="1">IF(C388="","",IF(C388=0,"","tisk"))</f>
        <v/>
      </c>
      <c r="H388" s="202"/>
      <c r="I388" s="91"/>
      <c r="J388" s="92"/>
      <c r="K388" s="92"/>
      <c r="L388" s="87"/>
      <c r="M388" s="88"/>
      <c r="N388" s="89"/>
      <c r="O388" s="90"/>
      <c r="P388" s="72"/>
      <c r="Q388" s="72"/>
    </row>
    <row r="389" spans="1:17">
      <c r="A389" s="203">
        <f ca="1">INDIRECT(ADDRESS($F389,1,4,1,$F$3))</f>
        <v>16</v>
      </c>
      <c r="B389" s="203" t="str">
        <f ca="1">INDIRECT(ADDRESS($F389,2,4,1,$F$3))</f>
        <v>18120</v>
      </c>
      <c r="C389" s="204" t="str">
        <f ca="1">INDIRECT(ADDRESS($F389,3,4,1,$F$3))</f>
        <v>ÚPRAVA PLÁNĚ SE ZHUTNĚNÍM V HORNINĚ TŘ. II</v>
      </c>
      <c r="D389" s="205" t="str">
        <f ca="1">INDIRECT(ADDRESS($F389,4,4,1,$F$3))</f>
        <v>M2</v>
      </c>
      <c r="E389" s="206">
        <f ca="1">INDIRECT(ADDRESS($F389,5,4,1,$F$3))</f>
        <v>87</v>
      </c>
      <c r="F389" s="207">
        <f>F387+1</f>
        <v>200</v>
      </c>
      <c r="G389" s="208" t="str">
        <f ca="1">IF(A389="","",IF(A389="S","",IF(A389=0,"","tisk")))</f>
        <v>tisk</v>
      </c>
      <c r="H389" s="193">
        <f ca="1">1000*ROUND(E389,3)-1000*E389</f>
        <v>0</v>
      </c>
      <c r="I389" s="209" t="str">
        <f ca="1">IF(A389="Díl:","díl","")</f>
        <v/>
      </c>
      <c r="J389" s="92"/>
      <c r="K389" s="92"/>
      <c r="L389" s="87"/>
      <c r="M389" s="88"/>
      <c r="N389" s="89"/>
      <c r="O389" s="90"/>
      <c r="P389" s="72"/>
      <c r="Q389" s="72"/>
    </row>
    <row r="390" spans="1:17">
      <c r="A390" s="196"/>
      <c r="B390" s="196"/>
      <c r="C390" s="197" t="str">
        <f ca="1">IF(ISNUMBER(E389)=TRUE,INDIRECT(ADDRESS($F389,16,4,1,$F$3)),"")</f>
        <v>Viz výpočet výměr</v>
      </c>
      <c r="D390" s="198"/>
      <c r="E390" s="199"/>
      <c r="F390" s="200"/>
      <c r="G390" s="201" t="str">
        <f ca="1">IF(C390="","",IF(C390=0,"","tisk"))</f>
        <v>tisk</v>
      </c>
      <c r="H390" s="202"/>
      <c r="I390" s="91"/>
      <c r="J390" s="92"/>
      <c r="K390" s="92"/>
      <c r="L390" s="87"/>
      <c r="M390" s="88"/>
      <c r="N390" s="89"/>
      <c r="O390" s="90"/>
      <c r="P390" s="72"/>
      <c r="Q390" s="72"/>
    </row>
    <row r="391" spans="1:17">
      <c r="A391" s="203">
        <f ca="1">INDIRECT(ADDRESS($F391,1,4,1,$F$3))</f>
        <v>0</v>
      </c>
      <c r="B391" s="203">
        <f ca="1">INDIRECT(ADDRESS($F391,2,4,1,$F$3))</f>
        <v>0</v>
      </c>
      <c r="C391" s="204">
        <f ca="1">INDIRECT(ADDRESS($F391,3,4,1,$F$3))</f>
        <v>0</v>
      </c>
      <c r="D391" s="205">
        <f ca="1">INDIRECT(ADDRESS($F391,4,4,1,$F$3))</f>
        <v>0</v>
      </c>
      <c r="E391" s="206">
        <f ca="1">INDIRECT(ADDRESS($F391,5,4,1,$F$3))</f>
        <v>0</v>
      </c>
      <c r="F391" s="207">
        <f>F389+1</f>
        <v>201</v>
      </c>
      <c r="G391" s="208" t="str">
        <f ca="1">IF(A391="","",IF(A391="S","",IF(A391=0,"","tisk")))</f>
        <v/>
      </c>
      <c r="H391" s="193">
        <f ca="1">1000*ROUND(E391,3)-1000*E391</f>
        <v>0</v>
      </c>
      <c r="I391" s="209" t="str">
        <f ca="1">IF(A391="Díl:","díl","")</f>
        <v/>
      </c>
      <c r="J391" s="92"/>
      <c r="K391" s="92"/>
      <c r="L391" s="87"/>
      <c r="M391" s="88"/>
      <c r="N391" s="89"/>
      <c r="O391" s="90"/>
      <c r="P391" s="72"/>
      <c r="Q391" s="72"/>
    </row>
    <row r="392" spans="1:17">
      <c r="A392" s="196"/>
      <c r="B392" s="196"/>
      <c r="C392" s="197">
        <f ca="1">IF(ISNUMBER(E391)=TRUE,INDIRECT(ADDRESS($F391,16,4,1,$F$3)),"")</f>
        <v>0</v>
      </c>
      <c r="D392" s="198"/>
      <c r="E392" s="199"/>
      <c r="F392" s="200"/>
      <c r="G392" s="201" t="str">
        <f ca="1">IF(C392="","",IF(C392=0,"","tisk"))</f>
        <v/>
      </c>
      <c r="H392" s="202"/>
      <c r="I392" s="91"/>
      <c r="J392" s="92"/>
      <c r="K392" s="92"/>
      <c r="L392" s="87"/>
      <c r="M392" s="88"/>
      <c r="N392" s="89"/>
      <c r="O392" s="90"/>
      <c r="P392" s="72"/>
      <c r="Q392" s="72"/>
    </row>
    <row r="393" spans="1:17">
      <c r="A393" s="203" t="str">
        <f ca="1">INDIRECT(ADDRESS($F393,1,4,1,$F$3))</f>
        <v>S</v>
      </c>
      <c r="B393" s="203" t="str">
        <f ca="1">INDIRECT(ADDRESS($F393,2,4,1,$F$3))</f>
        <v>Celkem za 1</v>
      </c>
      <c r="C393" s="204" t="str">
        <f ca="1">INDIRECT(ADDRESS($F393,3,4,1,$F$3))</f>
        <v>Zemní práce</v>
      </c>
      <c r="D393" s="205">
        <f ca="1">INDIRECT(ADDRESS($F393,4,4,1,$F$3))</f>
        <v>0</v>
      </c>
      <c r="E393" s="206">
        <f ca="1">INDIRECT(ADDRESS($F393,5,4,1,$F$3))</f>
        <v>0</v>
      </c>
      <c r="F393" s="207">
        <f>F391+1</f>
        <v>202</v>
      </c>
      <c r="G393" s="208" t="str">
        <f ca="1">IF(A393="","",IF(A393="S","",IF(A393=0,"","tisk")))</f>
        <v/>
      </c>
      <c r="H393" s="193">
        <f ca="1">1000*ROUND(E393,3)-1000*E393</f>
        <v>0</v>
      </c>
      <c r="I393" s="209" t="str">
        <f ca="1">IF(A393="Díl:","díl","")</f>
        <v/>
      </c>
      <c r="J393" s="92"/>
      <c r="K393" s="92"/>
      <c r="L393" s="87"/>
      <c r="M393" s="88"/>
      <c r="N393" s="89"/>
      <c r="O393" s="90"/>
      <c r="P393" s="72"/>
      <c r="Q393" s="72"/>
    </row>
    <row r="394" spans="1:17">
      <c r="A394" s="196"/>
      <c r="B394" s="196"/>
      <c r="C394" s="197">
        <f ca="1">IF(ISNUMBER(E393)=TRUE,INDIRECT(ADDRESS($F393,16,4,1,$F$3)),"")</f>
        <v>0</v>
      </c>
      <c r="D394" s="198"/>
      <c r="E394" s="199"/>
      <c r="F394" s="200"/>
      <c r="G394" s="201" t="str">
        <f ca="1">IF(C394="","",IF(C394=0,"","tisk"))</f>
        <v/>
      </c>
      <c r="H394" s="202"/>
      <c r="I394" s="91"/>
      <c r="J394" s="92"/>
      <c r="K394" s="92"/>
      <c r="L394" s="87"/>
      <c r="M394" s="88"/>
      <c r="N394" s="89"/>
      <c r="O394" s="90"/>
      <c r="P394" s="72"/>
      <c r="Q394" s="72"/>
    </row>
    <row r="395" spans="1:17">
      <c r="A395" s="203">
        <f ca="1">INDIRECT(ADDRESS($F395,1,4,1,$F$3))</f>
        <v>0</v>
      </c>
      <c r="B395" s="203">
        <f ca="1">INDIRECT(ADDRESS($F395,2,4,1,$F$3))</f>
        <v>0</v>
      </c>
      <c r="C395" s="204">
        <f ca="1">INDIRECT(ADDRESS($F395,3,4,1,$F$3))</f>
        <v>0</v>
      </c>
      <c r="D395" s="205">
        <f ca="1">INDIRECT(ADDRESS($F395,4,4,1,$F$3))</f>
        <v>0</v>
      </c>
      <c r="E395" s="206">
        <f ca="1">INDIRECT(ADDRESS($F395,5,4,1,$F$3))</f>
        <v>0</v>
      </c>
      <c r="F395" s="207">
        <f>F393+1</f>
        <v>203</v>
      </c>
      <c r="G395" s="208" t="str">
        <f ca="1">IF(A395="","",IF(A395="S","",IF(A395=0,"","tisk")))</f>
        <v/>
      </c>
      <c r="H395" s="193">
        <f ca="1">1000*ROUND(E395,3)-1000*E395</f>
        <v>0</v>
      </c>
      <c r="I395" s="209" t="str">
        <f ca="1">IF(A395="Díl:","díl","")</f>
        <v/>
      </c>
      <c r="J395" s="92"/>
      <c r="K395" s="92"/>
      <c r="L395" s="87"/>
      <c r="M395" s="88"/>
      <c r="N395" s="89"/>
      <c r="O395" s="90"/>
      <c r="P395" s="72"/>
      <c r="Q395" s="72"/>
    </row>
    <row r="396" spans="1:17">
      <c r="A396" s="196"/>
      <c r="B396" s="196"/>
      <c r="C396" s="197">
        <f ca="1">IF(ISNUMBER(E395)=TRUE,INDIRECT(ADDRESS($F395,16,4,1,$F$3)),"")</f>
        <v>0</v>
      </c>
      <c r="D396" s="198"/>
      <c r="E396" s="199"/>
      <c r="F396" s="200"/>
      <c r="G396" s="201" t="str">
        <f ca="1">IF(C396="","",IF(C396=0,"","tisk"))</f>
        <v/>
      </c>
      <c r="H396" s="202"/>
      <c r="I396" s="91"/>
      <c r="J396" s="92"/>
      <c r="K396" s="92"/>
      <c r="L396" s="87"/>
      <c r="M396" s="88"/>
      <c r="N396" s="89"/>
      <c r="O396" s="90"/>
      <c r="P396" s="72"/>
      <c r="Q396" s="72"/>
    </row>
    <row r="397" spans="1:17">
      <c r="A397" s="203" t="str">
        <f ca="1">INDIRECT(ADDRESS($F397,1,4,1,$F$3))</f>
        <v>Díl:</v>
      </c>
      <c r="B397" s="203" t="str">
        <f ca="1">INDIRECT(ADDRESS($F397,2,4,1,$F$3))</f>
        <v>4</v>
      </c>
      <c r="C397" s="204" t="str">
        <f ca="1">INDIRECT(ADDRESS($F397,3,4,1,$F$3))</f>
        <v>Vodorovné konstrukce</v>
      </c>
      <c r="D397" s="205">
        <f ca="1">INDIRECT(ADDRESS($F397,4,4,1,$F$3))</f>
        <v>0</v>
      </c>
      <c r="E397" s="206">
        <f ca="1">INDIRECT(ADDRESS($F397,5,4,1,$F$3))</f>
        <v>0</v>
      </c>
      <c r="F397" s="207">
        <f>F395+1</f>
        <v>204</v>
      </c>
      <c r="G397" s="208" t="str">
        <f ca="1">IF(A397="","",IF(A397="S","",IF(A397=0,"","tisk")))</f>
        <v>tisk</v>
      </c>
      <c r="H397" s="193">
        <f ca="1">1000*ROUND(E397,3)-1000*E397</f>
        <v>0</v>
      </c>
      <c r="I397" s="209" t="str">
        <f ca="1">IF(A397="Díl:","díl","")</f>
        <v>díl</v>
      </c>
      <c r="J397" s="92"/>
      <c r="K397" s="92"/>
      <c r="L397" s="87"/>
      <c r="M397" s="88"/>
      <c r="N397" s="89"/>
      <c r="O397" s="90"/>
      <c r="P397" s="72"/>
      <c r="Q397" s="72"/>
    </row>
    <row r="398" spans="1:17">
      <c r="A398" s="196"/>
      <c r="B398" s="196"/>
      <c r="C398" s="197">
        <f ca="1">IF(ISNUMBER(E397)=TRUE,INDIRECT(ADDRESS($F397,16,4,1,$F$3)),"")</f>
        <v>0</v>
      </c>
      <c r="D398" s="198"/>
      <c r="E398" s="199"/>
      <c r="F398" s="200"/>
      <c r="G398" s="201" t="str">
        <f ca="1">IF(C398="","",IF(C398=0,"","tisk"))</f>
        <v/>
      </c>
      <c r="H398" s="202"/>
      <c r="I398" s="91"/>
      <c r="J398" s="92"/>
      <c r="K398" s="92"/>
      <c r="L398" s="87"/>
      <c r="M398" s="88"/>
      <c r="N398" s="89"/>
      <c r="O398" s="90"/>
      <c r="P398" s="72"/>
      <c r="Q398" s="72"/>
    </row>
    <row r="399" spans="1:17">
      <c r="A399" s="203">
        <f ca="1">INDIRECT(ADDRESS($F399,1,4,1,$F$3))</f>
        <v>17</v>
      </c>
      <c r="B399" s="203" t="str">
        <f ca="1">INDIRECT(ADDRESS($F399,2,4,1,$F$3))</f>
        <v>45131R</v>
      </c>
      <c r="C399" s="204" t="str">
        <f ca="1">INDIRECT(ADDRESS($F399,3,4,1,$F$3))</f>
        <v>PODKLADNÍ A VÝPLŇOVÉ VRSTVY Z PROSTÉHO BETONU C12/15</v>
      </c>
      <c r="D399" s="205" t="str">
        <f ca="1">INDIRECT(ADDRESS($F399,4,4,1,$F$3))</f>
        <v>M3</v>
      </c>
      <c r="E399" s="206">
        <f ca="1">INDIRECT(ADDRESS($F399,5,4,1,$F$3))</f>
        <v>2.23</v>
      </c>
      <c r="F399" s="207">
        <f>F397+1</f>
        <v>205</v>
      </c>
      <c r="G399" s="208" t="str">
        <f ca="1">IF(A399="","",IF(A399="S","",IF(A399=0,"","tisk")))</f>
        <v>tisk</v>
      </c>
      <c r="H399" s="193">
        <f ca="1">1000*ROUND(E399,3)-1000*E399</f>
        <v>0</v>
      </c>
      <c r="I399" s="209" t="str">
        <f ca="1">IF(A399="Díl:","díl","")</f>
        <v/>
      </c>
      <c r="J399" s="92"/>
      <c r="K399" s="92"/>
      <c r="L399" s="87"/>
      <c r="M399" s="88"/>
      <c r="N399" s="89"/>
      <c r="O399" s="90"/>
      <c r="P399" s="72"/>
      <c r="Q399" s="72"/>
    </row>
    <row r="400" spans="1:17">
      <c r="A400" s="196"/>
      <c r="B400" s="196"/>
      <c r="C400" s="197" t="str">
        <f ca="1">IF(ISNUMBER(E399)=TRUE,INDIRECT(ADDRESS($F399,16,4,1,$F$3)),"")</f>
        <v>Viz výpočet výměr</v>
      </c>
      <c r="D400" s="198"/>
      <c r="E400" s="199"/>
      <c r="F400" s="200"/>
      <c r="G400" s="201" t="str">
        <f ca="1">IF(C400="","",IF(C400=0,"","tisk"))</f>
        <v>tisk</v>
      </c>
      <c r="H400" s="202"/>
      <c r="I400" s="91"/>
      <c r="J400" s="92"/>
      <c r="K400" s="92"/>
      <c r="L400" s="87"/>
      <c r="M400" s="88"/>
      <c r="N400" s="89"/>
      <c r="O400" s="90"/>
      <c r="P400" s="72"/>
      <c r="Q400" s="72"/>
    </row>
    <row r="401" spans="1:17">
      <c r="A401" s="203">
        <f ca="1">INDIRECT(ADDRESS($F401,1,4,1,$F$3))</f>
        <v>18</v>
      </c>
      <c r="B401" s="203" t="str">
        <f ca="1">INDIRECT(ADDRESS($F401,2,4,1,$F$3))</f>
        <v>63145R</v>
      </c>
      <c r="C401" s="204" t="str">
        <f ca="1">INDIRECT(ADDRESS($F401,3,4,1,$F$3))</f>
        <v>CEMENTOVÝ POTĚR TL DO 40MM BEZ VLOŽKY</v>
      </c>
      <c r="D401" s="205" t="str">
        <f ca="1">INDIRECT(ADDRESS($F401,4,4,1,$F$3))</f>
        <v>M2</v>
      </c>
      <c r="E401" s="206">
        <f ca="1">INDIRECT(ADDRESS($F401,5,4,1,$F$3))</f>
        <v>21.4</v>
      </c>
      <c r="F401" s="207">
        <f>F399+1</f>
        <v>206</v>
      </c>
      <c r="G401" s="208" t="str">
        <f ca="1">IF(A401="","",IF(A401="S","",IF(A401=0,"","tisk")))</f>
        <v>tisk</v>
      </c>
      <c r="H401" s="193">
        <f ca="1">1000*ROUND(E401,3)-1000*E401</f>
        <v>0</v>
      </c>
      <c r="I401" s="209" t="str">
        <f ca="1">IF(A401="Díl:","díl","")</f>
        <v/>
      </c>
      <c r="J401" s="92"/>
      <c r="K401" s="92"/>
      <c r="L401" s="87"/>
      <c r="M401" s="88"/>
      <c r="N401" s="89"/>
      <c r="O401" s="90"/>
      <c r="P401" s="72"/>
      <c r="Q401" s="72"/>
    </row>
    <row r="402" spans="1:17">
      <c r="A402" s="196"/>
      <c r="B402" s="196"/>
      <c r="C402" s="197" t="str">
        <f ca="1">IF(ISNUMBER(E401)=TRUE,INDIRECT(ADDRESS($F401,16,4,1,$F$3)),"")</f>
        <v>Viz výpočet výměr</v>
      </c>
      <c r="D402" s="198"/>
      <c r="E402" s="199"/>
      <c r="F402" s="200"/>
      <c r="G402" s="201" t="str">
        <f ca="1">IF(C402="","",IF(C402=0,"","tisk"))</f>
        <v>tisk</v>
      </c>
      <c r="H402" s="202"/>
      <c r="I402" s="91"/>
      <c r="J402" s="92"/>
      <c r="K402" s="92"/>
      <c r="L402" s="87"/>
      <c r="M402" s="88"/>
      <c r="N402" s="89"/>
      <c r="O402" s="90"/>
      <c r="P402" s="72"/>
      <c r="Q402" s="72"/>
    </row>
    <row r="403" spans="1:17">
      <c r="A403" s="203">
        <f ca="1">INDIRECT(ADDRESS($F403,1,4,1,$F$3))</f>
        <v>0</v>
      </c>
      <c r="B403" s="203">
        <f ca="1">INDIRECT(ADDRESS($F403,2,4,1,$F$3))</f>
        <v>0</v>
      </c>
      <c r="C403" s="204">
        <f ca="1">INDIRECT(ADDRESS($F403,3,4,1,$F$3))</f>
        <v>0</v>
      </c>
      <c r="D403" s="205">
        <f ca="1">INDIRECT(ADDRESS($F403,4,4,1,$F$3))</f>
        <v>0</v>
      </c>
      <c r="E403" s="206">
        <f ca="1">INDIRECT(ADDRESS($F403,5,4,1,$F$3))</f>
        <v>0</v>
      </c>
      <c r="F403" s="207">
        <f>F401+1</f>
        <v>207</v>
      </c>
      <c r="G403" s="208" t="str">
        <f ca="1">IF(A403="","",IF(A403="S","",IF(A403=0,"","tisk")))</f>
        <v/>
      </c>
      <c r="H403" s="193">
        <f ca="1">1000*ROUND(E403,3)-1000*E403</f>
        <v>0</v>
      </c>
      <c r="I403" s="209" t="str">
        <f ca="1">IF(A403="Díl:","díl","")</f>
        <v/>
      </c>
      <c r="J403" s="92"/>
      <c r="K403" s="92"/>
      <c r="L403" s="87"/>
      <c r="M403" s="88"/>
      <c r="N403" s="89"/>
      <c r="O403" s="90"/>
      <c r="P403" s="72"/>
      <c r="Q403" s="72"/>
    </row>
    <row r="404" spans="1:17">
      <c r="A404" s="196"/>
      <c r="B404" s="196"/>
      <c r="C404" s="197">
        <f ca="1">IF(ISNUMBER(E403)=TRUE,INDIRECT(ADDRESS($F403,16,4,1,$F$3)),"")</f>
        <v>0</v>
      </c>
      <c r="D404" s="198"/>
      <c r="E404" s="199"/>
      <c r="F404" s="200"/>
      <c r="G404" s="201" t="str">
        <f ca="1">IF(C404="","",IF(C404=0,"","tisk"))</f>
        <v/>
      </c>
      <c r="H404" s="202"/>
      <c r="I404" s="91"/>
      <c r="J404" s="92"/>
      <c r="K404" s="92"/>
      <c r="L404" s="87"/>
      <c r="M404" s="88"/>
      <c r="N404" s="89"/>
      <c r="O404" s="90"/>
      <c r="P404" s="72"/>
      <c r="Q404" s="72"/>
    </row>
    <row r="405" spans="1:17">
      <c r="A405" s="203" t="str">
        <f ca="1">INDIRECT(ADDRESS($F405,1,4,1,$F$3))</f>
        <v>S</v>
      </c>
      <c r="B405" s="203" t="str">
        <f ca="1">INDIRECT(ADDRESS($F405,2,4,1,$F$3))</f>
        <v>Celkem za 4</v>
      </c>
      <c r="C405" s="204" t="str">
        <f ca="1">INDIRECT(ADDRESS($F405,3,4,1,$F$3))</f>
        <v>Vodorovné konstrukce</v>
      </c>
      <c r="D405" s="205">
        <f ca="1">INDIRECT(ADDRESS($F405,4,4,1,$F$3))</f>
        <v>0</v>
      </c>
      <c r="E405" s="206">
        <f ca="1">INDIRECT(ADDRESS($F405,5,4,1,$F$3))</f>
        <v>0</v>
      </c>
      <c r="F405" s="207">
        <f>F403+1</f>
        <v>208</v>
      </c>
      <c r="G405" s="208" t="str">
        <f ca="1">IF(A405="","",IF(A405="S","",IF(A405=0,"","tisk")))</f>
        <v/>
      </c>
      <c r="H405" s="193">
        <f ca="1">1000*ROUND(E405,3)-1000*E405</f>
        <v>0</v>
      </c>
      <c r="I405" s="209" t="str">
        <f ca="1">IF(A405="Díl:","díl","")</f>
        <v/>
      </c>
      <c r="J405" s="92"/>
      <c r="K405" s="92"/>
      <c r="L405" s="87"/>
      <c r="M405" s="88"/>
      <c r="N405" s="89"/>
      <c r="O405" s="90"/>
      <c r="P405" s="72"/>
      <c r="Q405" s="72"/>
    </row>
    <row r="406" spans="1:17">
      <c r="A406" s="196"/>
      <c r="B406" s="196"/>
      <c r="C406" s="197">
        <f ca="1">IF(ISNUMBER(E405)=TRUE,INDIRECT(ADDRESS($F405,16,4,1,$F$3)),"")</f>
        <v>0</v>
      </c>
      <c r="D406" s="198"/>
      <c r="E406" s="199"/>
      <c r="F406" s="200"/>
      <c r="G406" s="201" t="str">
        <f ca="1">IF(C406="","",IF(C406=0,"","tisk"))</f>
        <v/>
      </c>
      <c r="H406" s="202"/>
      <c r="I406" s="91"/>
      <c r="J406" s="92"/>
      <c r="K406" s="92"/>
      <c r="L406" s="87"/>
      <c r="M406" s="88"/>
      <c r="N406" s="89"/>
      <c r="O406" s="90"/>
      <c r="P406" s="72"/>
      <c r="Q406" s="72"/>
    </row>
    <row r="407" spans="1:17">
      <c r="A407" s="203">
        <f ca="1">INDIRECT(ADDRESS($F407,1,4,1,$F$3))</f>
        <v>0</v>
      </c>
      <c r="B407" s="203">
        <f ca="1">INDIRECT(ADDRESS($F407,2,4,1,$F$3))</f>
        <v>0</v>
      </c>
      <c r="C407" s="204">
        <f ca="1">INDIRECT(ADDRESS($F407,3,4,1,$F$3))</f>
        <v>0</v>
      </c>
      <c r="D407" s="205">
        <f ca="1">INDIRECT(ADDRESS($F407,4,4,1,$F$3))</f>
        <v>0</v>
      </c>
      <c r="E407" s="206">
        <f ca="1">INDIRECT(ADDRESS($F407,5,4,1,$F$3))</f>
        <v>0</v>
      </c>
      <c r="F407" s="207">
        <f>F405+1</f>
        <v>209</v>
      </c>
      <c r="G407" s="208" t="str">
        <f ca="1">IF(A407="","",IF(A407="S","",IF(A407=0,"","tisk")))</f>
        <v/>
      </c>
      <c r="H407" s="193">
        <f ca="1">1000*ROUND(E407,3)-1000*E407</f>
        <v>0</v>
      </c>
      <c r="I407" s="209" t="str">
        <f ca="1">IF(A407="Díl:","díl","")</f>
        <v/>
      </c>
      <c r="J407" s="92"/>
      <c r="K407" s="92"/>
      <c r="L407" s="87"/>
      <c r="M407" s="88"/>
      <c r="N407" s="89"/>
      <c r="O407" s="90"/>
      <c r="P407" s="72"/>
      <c r="Q407" s="72"/>
    </row>
    <row r="408" spans="1:17">
      <c r="A408" s="196"/>
      <c r="B408" s="196"/>
      <c r="C408" s="197">
        <f ca="1">IF(ISNUMBER(E407)=TRUE,INDIRECT(ADDRESS($F407,16,4,1,$F$3)),"")</f>
        <v>0</v>
      </c>
      <c r="D408" s="198"/>
      <c r="E408" s="199"/>
      <c r="F408" s="200"/>
      <c r="G408" s="201" t="str">
        <f ca="1">IF(C408="","",IF(C408=0,"","tisk"))</f>
        <v/>
      </c>
      <c r="H408" s="202"/>
      <c r="I408" s="91"/>
      <c r="J408" s="92"/>
      <c r="K408" s="92"/>
      <c r="L408" s="87"/>
      <c r="M408" s="88"/>
      <c r="N408" s="89"/>
      <c r="O408" s="90"/>
      <c r="P408" s="72"/>
      <c r="Q408" s="72"/>
    </row>
    <row r="409" spans="1:17">
      <c r="A409" s="203" t="str">
        <f ca="1">INDIRECT(ADDRESS($F409,1,4,1,$F$3))</f>
        <v>Díl:</v>
      </c>
      <c r="B409" s="203" t="str">
        <f ca="1">INDIRECT(ADDRESS($F409,2,4,1,$F$3))</f>
        <v>56</v>
      </c>
      <c r="C409" s="204" t="str">
        <f ca="1">INDIRECT(ADDRESS($F409,3,4,1,$F$3))</f>
        <v>Komunikace</v>
      </c>
      <c r="D409" s="205">
        <f ca="1">INDIRECT(ADDRESS($F409,4,4,1,$F$3))</f>
        <v>0</v>
      </c>
      <c r="E409" s="206">
        <f ca="1">INDIRECT(ADDRESS($F409,5,4,1,$F$3))</f>
        <v>0</v>
      </c>
      <c r="F409" s="207">
        <f>F407+1</f>
        <v>210</v>
      </c>
      <c r="G409" s="208" t="str">
        <f ca="1">IF(A409="","",IF(A409="S","",IF(A409=0,"","tisk")))</f>
        <v>tisk</v>
      </c>
      <c r="H409" s="193">
        <f ca="1">1000*ROUND(E409,3)-1000*E409</f>
        <v>0</v>
      </c>
      <c r="I409" s="209" t="str">
        <f ca="1">IF(A409="Díl:","díl","")</f>
        <v>díl</v>
      </c>
      <c r="J409" s="92"/>
      <c r="K409" s="92"/>
      <c r="L409" s="87"/>
      <c r="M409" s="88"/>
      <c r="N409" s="89"/>
      <c r="O409" s="90"/>
      <c r="P409" s="72"/>
      <c r="Q409" s="72"/>
    </row>
    <row r="410" spans="1:17">
      <c r="A410" s="196"/>
      <c r="B410" s="196"/>
      <c r="C410" s="197">
        <f ca="1">IF(ISNUMBER(E409)=TRUE,INDIRECT(ADDRESS($F409,16,4,1,$F$3)),"")</f>
        <v>0</v>
      </c>
      <c r="D410" s="198"/>
      <c r="E410" s="199"/>
      <c r="F410" s="200"/>
      <c r="G410" s="201" t="str">
        <f ca="1">IF(C410="","",IF(C410=0,"","tisk"))</f>
        <v/>
      </c>
      <c r="H410" s="202"/>
      <c r="I410" s="91"/>
      <c r="J410" s="92"/>
      <c r="K410" s="92"/>
      <c r="L410" s="87"/>
      <c r="M410" s="88"/>
      <c r="N410" s="89"/>
      <c r="O410" s="90"/>
      <c r="P410" s="72"/>
      <c r="Q410" s="72"/>
    </row>
    <row r="411" spans="1:17">
      <c r="A411" s="203">
        <f ca="1">INDIRECT(ADDRESS($F411,1,4,1,$F$3))</f>
        <v>19</v>
      </c>
      <c r="B411" s="203" t="str">
        <f ca="1">INDIRECT(ADDRESS($F411,2,4,1,$F$3))</f>
        <v>574B34</v>
      </c>
      <c r="C411" s="204" t="str">
        <f ca="1">INDIRECT(ADDRESS($F411,3,4,1,$F$3))</f>
        <v>ASFALTOVÝ BETON PRO OBRUSNÉ VRSTVY MODIFIK ACO 11+, 11S TL. 40MM</v>
      </c>
      <c r="D411" s="205" t="str">
        <f ca="1">INDIRECT(ADDRESS($F411,4,4,1,$F$3))</f>
        <v>M2</v>
      </c>
      <c r="E411" s="206">
        <f ca="1">INDIRECT(ADDRESS($F411,5,4,1,$F$3))</f>
        <v>86.585999999999999</v>
      </c>
      <c r="F411" s="207">
        <f>F409+1</f>
        <v>211</v>
      </c>
      <c r="G411" s="208" t="str">
        <f ca="1">IF(A411="","",IF(A411="S","",IF(A411=0,"","tisk")))</f>
        <v>tisk</v>
      </c>
      <c r="H411" s="193">
        <f ca="1">1000*ROUND(E411,3)-1000*E411</f>
        <v>0</v>
      </c>
      <c r="I411" s="209" t="str">
        <f ca="1">IF(A411="Díl:","díl","")</f>
        <v/>
      </c>
      <c r="J411" s="92"/>
      <c r="K411" s="92"/>
      <c r="L411" s="87"/>
      <c r="M411" s="88"/>
      <c r="N411" s="89"/>
      <c r="O411" s="90"/>
      <c r="P411" s="72"/>
      <c r="Q411" s="72"/>
    </row>
    <row r="412" spans="1:17">
      <c r="A412" s="196"/>
      <c r="B412" s="196"/>
      <c r="C412" s="197" t="str">
        <f ca="1">IF(ISNUMBER(E411)=TRUE,INDIRECT(ADDRESS($F411,16,4,1,$F$3)),"")</f>
        <v>Viz výpočet výměr</v>
      </c>
      <c r="D412" s="198"/>
      <c r="E412" s="199"/>
      <c r="F412" s="200"/>
      <c r="G412" s="201" t="str">
        <f ca="1">IF(C412="","",IF(C412=0,"","tisk"))</f>
        <v>tisk</v>
      </c>
      <c r="H412" s="202"/>
      <c r="I412" s="91"/>
      <c r="J412" s="92"/>
      <c r="K412" s="92"/>
      <c r="L412" s="87"/>
      <c r="M412" s="88"/>
      <c r="N412" s="89"/>
      <c r="O412" s="90"/>
      <c r="P412" s="72"/>
      <c r="Q412" s="72"/>
    </row>
    <row r="413" spans="1:17">
      <c r="A413" s="203">
        <f ca="1">INDIRECT(ADDRESS($F413,1,4,1,$F$3))</f>
        <v>20</v>
      </c>
      <c r="B413" s="203" t="str">
        <f ca="1">INDIRECT(ADDRESS($F413,2,4,1,$F$3))</f>
        <v>574A46</v>
      </c>
      <c r="C413" s="204" t="str">
        <f ca="1">INDIRECT(ADDRESS($F413,3,4,1,$F$3))</f>
        <v>ASFALTOVÝ BETON PRO OBRUSNÉ VRSTVY ACO 16+, 16S TL. 50MM</v>
      </c>
      <c r="D413" s="205" t="str">
        <f ca="1">INDIRECT(ADDRESS($F413,4,4,1,$F$3))</f>
        <v>M2</v>
      </c>
      <c r="E413" s="206">
        <f ca="1">INDIRECT(ADDRESS($F413,5,4,1,$F$3))</f>
        <v>86.585999999999999</v>
      </c>
      <c r="F413" s="207">
        <f>F411+1</f>
        <v>212</v>
      </c>
      <c r="G413" s="208" t="str">
        <f ca="1">IF(A413="","",IF(A413="S","",IF(A413=0,"","tisk")))</f>
        <v>tisk</v>
      </c>
      <c r="H413" s="193">
        <f ca="1">1000*ROUND(E413,3)-1000*E413</f>
        <v>0</v>
      </c>
      <c r="I413" s="209" t="str">
        <f ca="1">IF(A413="Díl:","díl","")</f>
        <v/>
      </c>
      <c r="J413" s="92"/>
      <c r="K413" s="92"/>
      <c r="L413" s="87"/>
      <c r="M413" s="88"/>
      <c r="N413" s="89"/>
      <c r="O413" s="90"/>
      <c r="P413" s="72"/>
      <c r="Q413" s="72"/>
    </row>
    <row r="414" spans="1:17">
      <c r="A414" s="196"/>
      <c r="B414" s="196"/>
      <c r="C414" s="197" t="str">
        <f ca="1">IF(ISNUMBER(E413)=TRUE,INDIRECT(ADDRESS($F413,16,4,1,$F$3)),"")</f>
        <v>Viz výpočet výměr</v>
      </c>
      <c r="D414" s="198"/>
      <c r="E414" s="199"/>
      <c r="F414" s="200"/>
      <c r="G414" s="201" t="str">
        <f ca="1">IF(C414="","",IF(C414=0,"","tisk"))</f>
        <v>tisk</v>
      </c>
      <c r="H414" s="202"/>
      <c r="I414" s="91"/>
      <c r="J414" s="92"/>
      <c r="K414" s="92"/>
      <c r="L414" s="87"/>
      <c r="M414" s="88"/>
      <c r="N414" s="89"/>
      <c r="O414" s="90"/>
      <c r="P414" s="72"/>
      <c r="Q414" s="72"/>
    </row>
    <row r="415" spans="1:17">
      <c r="A415" s="203">
        <f ca="1">INDIRECT(ADDRESS($F415,1,4,1,$F$3))</f>
        <v>21</v>
      </c>
      <c r="B415" s="203" t="str">
        <f ca="1">INDIRECT(ADDRESS($F415,2,4,1,$F$3))</f>
        <v>56333</v>
      </c>
      <c r="C415" s="204" t="str">
        <f ca="1">INDIRECT(ADDRESS($F415,3,4,1,$F$3))</f>
        <v>VOZOVKOVÉ VRSTVY ZE ŠTĚRKODRTI TL. DO 150MM</v>
      </c>
      <c r="D415" s="205" t="str">
        <f ca="1">INDIRECT(ADDRESS($F415,4,4,1,$F$3))</f>
        <v>M2</v>
      </c>
      <c r="E415" s="206">
        <f ca="1">INDIRECT(ADDRESS($F415,5,4,1,$F$3))</f>
        <v>86.585999999999999</v>
      </c>
      <c r="F415" s="207">
        <f>F413+1</f>
        <v>213</v>
      </c>
      <c r="G415" s="208" t="str">
        <f ca="1">IF(A415="","",IF(A415="S","",IF(A415=0,"","tisk")))</f>
        <v>tisk</v>
      </c>
      <c r="H415" s="193">
        <f ca="1">1000*ROUND(E415,3)-1000*E415</f>
        <v>0</v>
      </c>
      <c r="I415" s="209" t="str">
        <f ca="1">IF(A415="Díl:","díl","")</f>
        <v/>
      </c>
      <c r="J415" s="92"/>
      <c r="K415" s="92"/>
      <c r="L415" s="87"/>
      <c r="M415" s="88"/>
      <c r="N415" s="89"/>
      <c r="O415" s="90"/>
      <c r="P415" s="72"/>
      <c r="Q415" s="72"/>
    </row>
    <row r="416" spans="1:17">
      <c r="A416" s="196"/>
      <c r="B416" s="196"/>
      <c r="C416" s="197" t="str">
        <f ca="1">IF(ISNUMBER(E415)=TRUE,INDIRECT(ADDRESS($F415,16,4,1,$F$3)),"")</f>
        <v>Viz výpočet výměr</v>
      </c>
      <c r="D416" s="198"/>
      <c r="E416" s="199"/>
      <c r="F416" s="200"/>
      <c r="G416" s="201" t="str">
        <f ca="1">IF(C416="","",IF(C416=0,"","tisk"))</f>
        <v>tisk</v>
      </c>
      <c r="H416" s="202"/>
      <c r="I416" s="91"/>
      <c r="J416" s="92"/>
      <c r="K416" s="92"/>
      <c r="L416" s="87"/>
      <c r="M416" s="88"/>
      <c r="N416" s="89"/>
      <c r="O416" s="90"/>
      <c r="P416" s="72"/>
      <c r="Q416" s="72"/>
    </row>
    <row r="417" spans="1:17">
      <c r="A417" s="203">
        <f ca="1">INDIRECT(ADDRESS($F417,1,4,1,$F$3))</f>
        <v>22</v>
      </c>
      <c r="B417" s="203" t="str">
        <f ca="1">INDIRECT(ADDRESS($F417,2,4,1,$F$3))</f>
        <v>572222</v>
      </c>
      <c r="C417" s="204" t="str">
        <f ca="1">INDIRECT(ADDRESS($F417,3,4,1,$F$3))</f>
        <v>SPOJOVACÍ POSTŘIK Z MODIFIK ASFALTU DO 1,0KG/M2</v>
      </c>
      <c r="D417" s="205" t="str">
        <f ca="1">INDIRECT(ADDRESS($F417,4,4,1,$F$3))</f>
        <v>M2</v>
      </c>
      <c r="E417" s="206">
        <f ca="1">INDIRECT(ADDRESS($F417,5,4,1,$F$3))</f>
        <v>86.585999999999999</v>
      </c>
      <c r="F417" s="207">
        <f>F415+1</f>
        <v>214</v>
      </c>
      <c r="G417" s="208" t="str">
        <f ca="1">IF(A417="","",IF(A417="S","",IF(A417=0,"","tisk")))</f>
        <v>tisk</v>
      </c>
      <c r="H417" s="193">
        <f ca="1">1000*ROUND(E417,3)-1000*E417</f>
        <v>0</v>
      </c>
      <c r="I417" s="209" t="str">
        <f ca="1">IF(A417="Díl:","díl","")</f>
        <v/>
      </c>
      <c r="J417" s="92"/>
      <c r="K417" s="92"/>
      <c r="L417" s="87"/>
      <c r="M417" s="88"/>
      <c r="N417" s="89"/>
      <c r="O417" s="90"/>
      <c r="P417" s="72"/>
      <c r="Q417" s="72"/>
    </row>
    <row r="418" spans="1:17">
      <c r="A418" s="196"/>
      <c r="B418" s="196"/>
      <c r="C418" s="197" t="str">
        <f ca="1">IF(ISNUMBER(E417)=TRUE,INDIRECT(ADDRESS($F417,16,4,1,$F$3)),"")</f>
        <v>Viz výpočet výměr</v>
      </c>
      <c r="D418" s="198"/>
      <c r="E418" s="199"/>
      <c r="F418" s="200"/>
      <c r="G418" s="201" t="str">
        <f ca="1">IF(C418="","",IF(C418=0,"","tisk"))</f>
        <v>tisk</v>
      </c>
      <c r="H418" s="202"/>
      <c r="I418" s="91"/>
      <c r="J418" s="92"/>
      <c r="K418" s="92"/>
      <c r="L418" s="87"/>
      <c r="M418" s="88"/>
      <c r="N418" s="89"/>
      <c r="O418" s="90"/>
      <c r="P418" s="72"/>
      <c r="Q418" s="72"/>
    </row>
    <row r="419" spans="1:17">
      <c r="A419" s="203">
        <f ca="1">INDIRECT(ADDRESS($F419,1,4,1,$F$3))</f>
        <v>23</v>
      </c>
      <c r="B419" s="203" t="str">
        <f ca="1">INDIRECT(ADDRESS($F419,2,4,1,$F$3))</f>
        <v>572224</v>
      </c>
      <c r="C419" s="204" t="str">
        <f ca="1">INDIRECT(ADDRESS($F419,3,4,1,$F$3))</f>
        <v>SPOJOVACÍ POSTŘIK Z MODIFIK EMULZE DO 1,0KG/M2</v>
      </c>
      <c r="D419" s="205" t="str">
        <f ca="1">INDIRECT(ADDRESS($F419,4,4,1,$F$3))</f>
        <v>M2</v>
      </c>
      <c r="E419" s="206">
        <f ca="1">INDIRECT(ADDRESS($F419,5,4,1,$F$3))</f>
        <v>86.585999999999999</v>
      </c>
      <c r="F419" s="207">
        <f>F417+1</f>
        <v>215</v>
      </c>
      <c r="G419" s="208" t="str">
        <f ca="1">IF(A419="","",IF(A419="S","",IF(A419=0,"","tisk")))</f>
        <v>tisk</v>
      </c>
      <c r="H419" s="193">
        <f ca="1">1000*ROUND(E419,3)-1000*E419</f>
        <v>0</v>
      </c>
      <c r="I419" s="209" t="str">
        <f ca="1">IF(A419="Díl:","díl","")</f>
        <v/>
      </c>
      <c r="J419" s="92"/>
      <c r="K419" s="92"/>
      <c r="L419" s="87"/>
      <c r="M419" s="88"/>
      <c r="N419" s="89"/>
      <c r="O419" s="90"/>
      <c r="P419" s="72"/>
      <c r="Q419" s="72"/>
    </row>
    <row r="420" spans="1:17">
      <c r="A420" s="196"/>
      <c r="B420" s="196"/>
      <c r="C420" s="197" t="str">
        <f ca="1">IF(ISNUMBER(E419)=TRUE,INDIRECT(ADDRESS($F419,16,4,1,$F$3)),"")</f>
        <v>Viz výpočet výměr</v>
      </c>
      <c r="D420" s="198"/>
      <c r="E420" s="199"/>
      <c r="F420" s="200"/>
      <c r="G420" s="201" t="str">
        <f ca="1">IF(C420="","",IF(C420=0,"","tisk"))</f>
        <v>tisk</v>
      </c>
      <c r="H420" s="202"/>
      <c r="I420" s="91"/>
      <c r="J420" s="92"/>
      <c r="K420" s="92"/>
      <c r="L420" s="87"/>
      <c r="M420" s="88"/>
      <c r="N420" s="89"/>
      <c r="O420" s="90"/>
      <c r="P420" s="72"/>
      <c r="Q420" s="72"/>
    </row>
    <row r="421" spans="1:17">
      <c r="A421" s="203">
        <f ca="1">INDIRECT(ADDRESS($F421,1,4,1,$F$3))</f>
        <v>0</v>
      </c>
      <c r="B421" s="203">
        <f ca="1">INDIRECT(ADDRESS($F421,2,4,1,$F$3))</f>
        <v>0</v>
      </c>
      <c r="C421" s="204">
        <f ca="1">INDIRECT(ADDRESS($F421,3,4,1,$F$3))</f>
        <v>0</v>
      </c>
      <c r="D421" s="205">
        <f ca="1">INDIRECT(ADDRESS($F421,4,4,1,$F$3))</f>
        <v>0</v>
      </c>
      <c r="E421" s="206">
        <f ca="1">INDIRECT(ADDRESS($F421,5,4,1,$F$3))</f>
        <v>0</v>
      </c>
      <c r="F421" s="207">
        <f>F419+1</f>
        <v>216</v>
      </c>
      <c r="G421" s="208" t="str">
        <f ca="1">IF(A421="","",IF(A421="S","",IF(A421=0,"","tisk")))</f>
        <v/>
      </c>
      <c r="H421" s="193">
        <f ca="1">1000*ROUND(E421,3)-1000*E421</f>
        <v>0</v>
      </c>
      <c r="I421" s="209" t="str">
        <f ca="1">IF(A421="Díl:","díl","")</f>
        <v/>
      </c>
      <c r="J421" s="92"/>
      <c r="K421" s="92"/>
      <c r="L421" s="87"/>
      <c r="M421" s="88"/>
      <c r="N421" s="89"/>
      <c r="O421" s="90"/>
      <c r="P421" s="72"/>
      <c r="Q421" s="72"/>
    </row>
    <row r="422" spans="1:17">
      <c r="A422" s="196"/>
      <c r="B422" s="196"/>
      <c r="C422" s="197">
        <f ca="1">IF(ISNUMBER(E421)=TRUE,INDIRECT(ADDRESS($F421,16,4,1,$F$3)),"")</f>
        <v>0</v>
      </c>
      <c r="D422" s="198"/>
      <c r="E422" s="199"/>
      <c r="F422" s="200"/>
      <c r="G422" s="201" t="str">
        <f ca="1">IF(C422="","",IF(C422=0,"","tisk"))</f>
        <v/>
      </c>
      <c r="H422" s="202"/>
      <c r="I422" s="91"/>
      <c r="J422" s="92"/>
      <c r="K422" s="92"/>
      <c r="L422" s="87"/>
      <c r="M422" s="88"/>
      <c r="N422" s="89"/>
      <c r="O422" s="90"/>
      <c r="P422" s="72"/>
      <c r="Q422" s="72"/>
    </row>
    <row r="423" spans="1:17">
      <c r="A423" s="203" t="str">
        <f ca="1">INDIRECT(ADDRESS($F423,1,4,1,$F$3))</f>
        <v>S</v>
      </c>
      <c r="B423" s="203" t="str">
        <f ca="1">INDIRECT(ADDRESS($F423,2,4,1,$F$3))</f>
        <v>Celkem za 56</v>
      </c>
      <c r="C423" s="204" t="str">
        <f ca="1">INDIRECT(ADDRESS($F423,3,4,1,$F$3))</f>
        <v>Komunikace</v>
      </c>
      <c r="D423" s="205">
        <f ca="1">INDIRECT(ADDRESS($F423,4,4,1,$F$3))</f>
        <v>0</v>
      </c>
      <c r="E423" s="206">
        <f ca="1">INDIRECT(ADDRESS($F423,5,4,1,$F$3))</f>
        <v>0</v>
      </c>
      <c r="F423" s="207">
        <f>F421+1</f>
        <v>217</v>
      </c>
      <c r="G423" s="208" t="str">
        <f ca="1">IF(A423="","",IF(A423="S","",IF(A423=0,"","tisk")))</f>
        <v/>
      </c>
      <c r="H423" s="193">
        <f ca="1">1000*ROUND(E423,3)-1000*E423</f>
        <v>0</v>
      </c>
      <c r="I423" s="209" t="str">
        <f ca="1">IF(A423="Díl:","díl","")</f>
        <v/>
      </c>
      <c r="J423" s="92"/>
      <c r="K423" s="92"/>
      <c r="L423" s="87"/>
      <c r="M423" s="88"/>
      <c r="N423" s="89"/>
      <c r="O423" s="90"/>
      <c r="P423" s="72"/>
      <c r="Q423" s="72"/>
    </row>
    <row r="424" spans="1:17">
      <c r="A424" s="196"/>
      <c r="B424" s="196"/>
      <c r="C424" s="197">
        <f ca="1">IF(ISNUMBER(E423)=TRUE,INDIRECT(ADDRESS($F423,16,4,1,$F$3)),"")</f>
        <v>0</v>
      </c>
      <c r="D424" s="198"/>
      <c r="E424" s="199"/>
      <c r="F424" s="200"/>
      <c r="G424" s="201" t="str">
        <f ca="1">IF(C424="","",IF(C424=0,"","tisk"))</f>
        <v/>
      </c>
      <c r="H424" s="202"/>
      <c r="I424" s="91"/>
      <c r="J424" s="92"/>
      <c r="K424" s="92"/>
      <c r="L424" s="87"/>
      <c r="M424" s="88"/>
      <c r="N424" s="89"/>
      <c r="O424" s="90"/>
      <c r="P424" s="72"/>
      <c r="Q424" s="72"/>
    </row>
    <row r="425" spans="1:17">
      <c r="A425" s="203">
        <f ca="1">INDIRECT(ADDRESS($F425,1,4,1,$F$3))</f>
        <v>0</v>
      </c>
      <c r="B425" s="203">
        <f ca="1">INDIRECT(ADDRESS($F425,2,4,1,$F$3))</f>
        <v>0</v>
      </c>
      <c r="C425" s="204">
        <f ca="1">INDIRECT(ADDRESS($F425,3,4,1,$F$3))</f>
        <v>0</v>
      </c>
      <c r="D425" s="205">
        <f ca="1">INDIRECT(ADDRESS($F425,4,4,1,$F$3))</f>
        <v>0</v>
      </c>
      <c r="E425" s="206">
        <f ca="1">INDIRECT(ADDRESS($F425,5,4,1,$F$3))</f>
        <v>0</v>
      </c>
      <c r="F425" s="207">
        <f>F423+1</f>
        <v>218</v>
      </c>
      <c r="G425" s="208" t="str">
        <f ca="1">IF(A425="","",IF(A425="S","",IF(A425=0,"","tisk")))</f>
        <v/>
      </c>
      <c r="H425" s="193">
        <f ca="1">1000*ROUND(E425,3)-1000*E425</f>
        <v>0</v>
      </c>
      <c r="I425" s="209" t="str">
        <f ca="1">IF(A425="Díl:","díl","")</f>
        <v/>
      </c>
      <c r="J425" s="92"/>
      <c r="K425" s="92"/>
      <c r="L425" s="87"/>
      <c r="M425" s="88"/>
      <c r="N425" s="89"/>
      <c r="O425" s="90"/>
      <c r="P425" s="72"/>
      <c r="Q425" s="72"/>
    </row>
    <row r="426" spans="1:17">
      <c r="A426" s="196"/>
      <c r="B426" s="196"/>
      <c r="C426" s="197">
        <f ca="1">IF(ISNUMBER(E425)=TRUE,INDIRECT(ADDRESS($F425,16,4,1,$F$3)),"")</f>
        <v>0</v>
      </c>
      <c r="D426" s="198"/>
      <c r="E426" s="199"/>
      <c r="F426" s="200"/>
      <c r="G426" s="201" t="str">
        <f ca="1">IF(C426="","",IF(C426=0,"","tisk"))</f>
        <v/>
      </c>
      <c r="H426" s="202"/>
      <c r="I426" s="91"/>
      <c r="J426" s="92"/>
      <c r="K426" s="92"/>
      <c r="L426" s="87"/>
      <c r="M426" s="88"/>
      <c r="N426" s="89"/>
      <c r="O426" s="90"/>
      <c r="P426" s="72"/>
      <c r="Q426" s="72"/>
    </row>
    <row r="427" spans="1:17">
      <c r="A427" s="203" t="str">
        <f ca="1">INDIRECT(ADDRESS($F427,1,4,1,$F$3))</f>
        <v>Díl:</v>
      </c>
      <c r="B427" s="203" t="str">
        <f ca="1">INDIRECT(ADDRESS($F427,2,4,1,$F$3))</f>
        <v>51</v>
      </c>
      <c r="C427" s="204" t="str">
        <f ca="1">INDIRECT(ADDRESS($F427,3,4,1,$F$3))</f>
        <v>Kolejové lože</v>
      </c>
      <c r="D427" s="205">
        <f ca="1">INDIRECT(ADDRESS($F427,4,4,1,$F$3))</f>
        <v>0</v>
      </c>
      <c r="E427" s="206">
        <f ca="1">INDIRECT(ADDRESS($F427,5,4,1,$F$3))</f>
        <v>0</v>
      </c>
      <c r="F427" s="207">
        <f>F425+1</f>
        <v>219</v>
      </c>
      <c r="G427" s="208" t="str">
        <f ca="1">IF(A427="","",IF(A427="S","",IF(A427=0,"","tisk")))</f>
        <v>tisk</v>
      </c>
      <c r="H427" s="193">
        <f ca="1">1000*ROUND(E427,3)-1000*E427</f>
        <v>0</v>
      </c>
      <c r="I427" s="209" t="str">
        <f ca="1">IF(A427="Díl:","díl","")</f>
        <v>díl</v>
      </c>
      <c r="J427" s="92"/>
      <c r="K427" s="92"/>
      <c r="L427" s="87"/>
      <c r="M427" s="88"/>
      <c r="N427" s="89"/>
      <c r="O427" s="90"/>
      <c r="P427" s="72"/>
      <c r="Q427" s="72"/>
    </row>
    <row r="428" spans="1:17">
      <c r="A428" s="196"/>
      <c r="B428" s="196"/>
      <c r="C428" s="197">
        <f ca="1">IF(ISNUMBER(E427)=TRUE,INDIRECT(ADDRESS($F427,16,4,1,$F$3)),"")</f>
        <v>0</v>
      </c>
      <c r="D428" s="198"/>
      <c r="E428" s="199"/>
      <c r="F428" s="200"/>
      <c r="G428" s="201" t="str">
        <f ca="1">IF(C428="","",IF(C428=0,"","tisk"))</f>
        <v/>
      </c>
      <c r="H428" s="202"/>
      <c r="I428" s="91"/>
      <c r="J428" s="92"/>
      <c r="K428" s="92"/>
      <c r="L428" s="87"/>
      <c r="M428" s="88"/>
      <c r="N428" s="89"/>
      <c r="O428" s="90"/>
      <c r="P428" s="72"/>
      <c r="Q428" s="72"/>
    </row>
    <row r="429" spans="1:17">
      <c r="A429" s="203">
        <f ca="1">INDIRECT(ADDRESS($F429,1,4,1,$F$3))</f>
        <v>24</v>
      </c>
      <c r="B429" s="203" t="str">
        <f ca="1">INDIRECT(ADDRESS($F429,2,4,1,$F$3))</f>
        <v>965010</v>
      </c>
      <c r="C429" s="204" t="str">
        <f ca="1">INDIRECT(ADDRESS($F429,3,4,1,$F$3))</f>
        <v xml:space="preserve">Odstranění kolejového lože a drážních stezek </v>
      </c>
      <c r="D429" s="205" t="str">
        <f ca="1">INDIRECT(ADDRESS($F429,4,4,1,$F$3))</f>
        <v>m3</v>
      </c>
      <c r="E429" s="206">
        <f ca="1">INDIRECT(ADDRESS($F429,5,4,1,$F$3))</f>
        <v>22.44</v>
      </c>
      <c r="F429" s="207">
        <f>F427+1</f>
        <v>220</v>
      </c>
      <c r="G429" s="208" t="str">
        <f ca="1">IF(A429="","",IF(A429="S","",IF(A429=0,"","tisk")))</f>
        <v>tisk</v>
      </c>
      <c r="H429" s="193">
        <f ca="1">1000*ROUND(E429,3)-1000*E429</f>
        <v>0</v>
      </c>
      <c r="I429" s="209" t="str">
        <f ca="1">IF(A429="Díl:","díl","")</f>
        <v/>
      </c>
      <c r="J429" s="92"/>
      <c r="K429" s="92"/>
      <c r="L429" s="87"/>
      <c r="M429" s="88"/>
      <c r="N429" s="89"/>
      <c r="O429" s="90"/>
      <c r="P429" s="72"/>
      <c r="Q429" s="72"/>
    </row>
    <row r="430" spans="1:17">
      <c r="A430" s="196"/>
      <c r="B430" s="196"/>
      <c r="C430" s="197" t="str">
        <f ca="1">IF(ISNUMBER(E429)=TRUE,INDIRECT(ADDRESS($F429,16,4,1,$F$3)),"")</f>
        <v>Viz výpočet výměr</v>
      </c>
      <c r="D430" s="198"/>
      <c r="E430" s="199"/>
      <c r="F430" s="200"/>
      <c r="G430" s="201" t="str">
        <f ca="1">IF(C430="","",IF(C430=0,"","tisk"))</f>
        <v>tisk</v>
      </c>
      <c r="H430" s="202"/>
      <c r="I430" s="91"/>
      <c r="J430" s="92"/>
      <c r="K430" s="92"/>
      <c r="L430" s="87"/>
      <c r="M430" s="88"/>
      <c r="N430" s="89"/>
      <c r="O430" s="90"/>
      <c r="P430" s="72"/>
      <c r="Q430" s="72"/>
    </row>
    <row r="431" spans="1:17">
      <c r="A431" s="203">
        <f ca="1">INDIRECT(ADDRESS($F431,1,4,1,$F$3))</f>
        <v>25</v>
      </c>
      <c r="B431" s="203" t="str">
        <f ca="1">INDIRECT(ADDRESS($F431,2,4,1,$F$3))</f>
        <v>17160R</v>
      </c>
      <c r="C431" s="204" t="str">
        <f ca="1">INDIRECT(ADDRESS($F431,3,4,1,$F$3))</f>
        <v>ULOŽENÍ SYPANINY DO NÁSYPŮ Z HORNIN KAMENITÝCH SE ZHUTNĚNÍM</v>
      </c>
      <c r="D431" s="205" t="str">
        <f ca="1">INDIRECT(ADDRESS($F431,4,4,1,$F$3))</f>
        <v>M3</v>
      </c>
      <c r="E431" s="206">
        <f ca="1">INDIRECT(ADDRESS($F431,5,4,1,$F$3))</f>
        <v>22.44</v>
      </c>
      <c r="F431" s="207">
        <f>F429+1</f>
        <v>221</v>
      </c>
      <c r="G431" s="208" t="str">
        <f ca="1">IF(A431="","",IF(A431="S","",IF(A431=0,"","tisk")))</f>
        <v>tisk</v>
      </c>
      <c r="H431" s="193">
        <f ca="1">1000*ROUND(E431,3)-1000*E431</f>
        <v>0</v>
      </c>
      <c r="I431" s="209" t="str">
        <f ca="1">IF(A431="Díl:","díl","")</f>
        <v/>
      </c>
      <c r="J431" s="92"/>
      <c r="K431" s="92"/>
      <c r="L431" s="87"/>
      <c r="M431" s="88"/>
      <c r="N431" s="89"/>
      <c r="O431" s="90"/>
      <c r="P431" s="72"/>
      <c r="Q431" s="72"/>
    </row>
    <row r="432" spans="1:17">
      <c r="A432" s="196"/>
      <c r="B432" s="196"/>
      <c r="C432" s="197" t="str">
        <f ca="1">IF(ISNUMBER(E431)=TRUE,INDIRECT(ADDRESS($F431,16,4,1,$F$3)),"")</f>
        <v>Viz výpočet výměr</v>
      </c>
      <c r="D432" s="198"/>
      <c r="E432" s="199"/>
      <c r="F432" s="200"/>
      <c r="G432" s="201" t="str">
        <f ca="1">IF(C432="","",IF(C432=0,"","tisk"))</f>
        <v>tisk</v>
      </c>
      <c r="H432" s="202"/>
      <c r="I432" s="91"/>
      <c r="J432" s="92"/>
      <c r="K432" s="92"/>
      <c r="L432" s="87"/>
      <c r="M432" s="88"/>
      <c r="N432" s="89"/>
      <c r="O432" s="90"/>
      <c r="P432" s="72"/>
      <c r="Q432" s="72"/>
    </row>
    <row r="433" spans="1:17">
      <c r="A433" s="203">
        <f ca="1">INDIRECT(ADDRESS($F433,1,4,1,$F$3))</f>
        <v>26</v>
      </c>
      <c r="B433" s="203" t="str">
        <f ca="1">INDIRECT(ADDRESS($F433,2,4,1,$F$3))</f>
        <v>51400R</v>
      </c>
      <c r="C433" s="204" t="str">
        <f ca="1">INDIRECT(ADDRESS($F433,3,4,1,$F$3))</f>
        <v>Kolejové lože - úprava tvaru dle předpisu S3</v>
      </c>
      <c r="D433" s="205" t="str">
        <f ca="1">INDIRECT(ADDRESS($F433,4,4,1,$F$3))</f>
        <v>m</v>
      </c>
      <c r="E433" s="206">
        <f ca="1">INDIRECT(ADDRESS($F433,5,4,1,$F$3))</f>
        <v>176</v>
      </c>
      <c r="F433" s="207">
        <f>F431+1</f>
        <v>222</v>
      </c>
      <c r="G433" s="208" t="str">
        <f ca="1">IF(A433="","",IF(A433="S","",IF(A433=0,"","tisk")))</f>
        <v>tisk</v>
      </c>
      <c r="H433" s="193">
        <f ca="1">1000*ROUND(E433,3)-1000*E433</f>
        <v>0</v>
      </c>
      <c r="I433" s="209" t="str">
        <f ca="1">IF(A433="Díl:","díl","")</f>
        <v/>
      </c>
      <c r="J433" s="92"/>
      <c r="K433" s="92"/>
      <c r="L433" s="87"/>
      <c r="M433" s="88"/>
      <c r="N433" s="89"/>
      <c r="O433" s="90"/>
      <c r="P433" s="72"/>
      <c r="Q433" s="72"/>
    </row>
    <row r="434" spans="1:17">
      <c r="A434" s="196"/>
      <c r="B434" s="196"/>
      <c r="C434" s="197" t="str">
        <f ca="1">IF(ISNUMBER(E433)=TRUE,INDIRECT(ADDRESS($F433,16,4,1,$F$3)),"")</f>
        <v>Viz výpočet výměr</v>
      </c>
      <c r="D434" s="198"/>
      <c r="E434" s="199"/>
      <c r="F434" s="200"/>
      <c r="G434" s="201" t="str">
        <f ca="1">IF(C434="","",IF(C434=0,"","tisk"))</f>
        <v>tisk</v>
      </c>
      <c r="H434" s="202"/>
      <c r="I434" s="91"/>
      <c r="J434" s="92"/>
      <c r="K434" s="92"/>
      <c r="L434" s="87"/>
      <c r="M434" s="88"/>
      <c r="N434" s="89"/>
      <c r="O434" s="90"/>
      <c r="P434" s="72"/>
      <c r="Q434" s="72"/>
    </row>
    <row r="435" spans="1:17">
      <c r="A435" s="203">
        <f ca="1">INDIRECT(ADDRESS($F435,1,4,1,$F$3))</f>
        <v>0</v>
      </c>
      <c r="B435" s="203">
        <f ca="1">INDIRECT(ADDRESS($F435,2,4,1,$F$3))</f>
        <v>0</v>
      </c>
      <c r="C435" s="204">
        <f ca="1">INDIRECT(ADDRESS($F435,3,4,1,$F$3))</f>
        <v>0</v>
      </c>
      <c r="D435" s="205">
        <f ca="1">INDIRECT(ADDRESS($F435,4,4,1,$F$3))</f>
        <v>0</v>
      </c>
      <c r="E435" s="206">
        <f ca="1">INDIRECT(ADDRESS($F435,5,4,1,$F$3))</f>
        <v>0</v>
      </c>
      <c r="F435" s="207">
        <f>F433+1</f>
        <v>223</v>
      </c>
      <c r="G435" s="208" t="str">
        <f ca="1">IF(A435="","",IF(A435="S","",IF(A435=0,"","tisk")))</f>
        <v/>
      </c>
      <c r="H435" s="193">
        <f ca="1">1000*ROUND(E435,3)-1000*E435</f>
        <v>0</v>
      </c>
      <c r="I435" s="209" t="str">
        <f ca="1">IF(A435="Díl:","díl","")</f>
        <v/>
      </c>
      <c r="J435" s="92"/>
      <c r="K435" s="92"/>
      <c r="L435" s="87"/>
      <c r="M435" s="88"/>
      <c r="N435" s="89"/>
      <c r="O435" s="90"/>
      <c r="P435" s="72"/>
      <c r="Q435" s="72"/>
    </row>
    <row r="436" spans="1:17">
      <c r="A436" s="196"/>
      <c r="B436" s="196"/>
      <c r="C436" s="197">
        <f ca="1">IF(ISNUMBER(E435)=TRUE,INDIRECT(ADDRESS($F435,16,4,1,$F$3)),"")</f>
        <v>0</v>
      </c>
      <c r="D436" s="198"/>
      <c r="E436" s="199"/>
      <c r="F436" s="200"/>
      <c r="G436" s="201" t="str">
        <f ca="1">IF(C436="","",IF(C436=0,"","tisk"))</f>
        <v/>
      </c>
      <c r="H436" s="202"/>
      <c r="I436" s="91"/>
      <c r="J436" s="92"/>
      <c r="K436" s="92"/>
      <c r="L436" s="87"/>
      <c r="M436" s="88"/>
      <c r="N436" s="89"/>
      <c r="O436" s="90"/>
      <c r="P436" s="72"/>
      <c r="Q436" s="72"/>
    </row>
    <row r="437" spans="1:17">
      <c r="A437" s="203" t="str">
        <f ca="1">INDIRECT(ADDRESS($F437,1,4,1,$F$3))</f>
        <v>S</v>
      </c>
      <c r="B437" s="203" t="str">
        <f ca="1">INDIRECT(ADDRESS($F437,2,4,1,$F$3))</f>
        <v>Celkem za 51</v>
      </c>
      <c r="C437" s="204" t="str">
        <f ca="1">INDIRECT(ADDRESS($F437,3,4,1,$F$3))</f>
        <v>Kolejové lože</v>
      </c>
      <c r="D437" s="205">
        <f ca="1">INDIRECT(ADDRESS($F437,4,4,1,$F$3))</f>
        <v>0</v>
      </c>
      <c r="E437" s="206">
        <f ca="1">INDIRECT(ADDRESS($F437,5,4,1,$F$3))</f>
        <v>0</v>
      </c>
      <c r="F437" s="207">
        <f>F435+1</f>
        <v>224</v>
      </c>
      <c r="G437" s="208" t="str">
        <f ca="1">IF(A437="","",IF(A437="S","",IF(A437=0,"","tisk")))</f>
        <v/>
      </c>
      <c r="H437" s="193">
        <f ca="1">1000*ROUND(E437,3)-1000*E437</f>
        <v>0</v>
      </c>
      <c r="I437" s="209" t="str">
        <f ca="1">IF(A437="Díl:","díl","")</f>
        <v/>
      </c>
      <c r="J437" s="92"/>
      <c r="K437" s="92"/>
      <c r="L437" s="87"/>
      <c r="M437" s="88"/>
      <c r="N437" s="89"/>
      <c r="O437" s="90"/>
      <c r="P437" s="72"/>
      <c r="Q437" s="72"/>
    </row>
    <row r="438" spans="1:17">
      <c r="A438" s="196"/>
      <c r="B438" s="196"/>
      <c r="C438" s="197">
        <f ca="1">IF(ISNUMBER(E437)=TRUE,INDIRECT(ADDRESS($F437,16,4,1,$F$3)),"")</f>
        <v>0</v>
      </c>
      <c r="D438" s="198"/>
      <c r="E438" s="199"/>
      <c r="F438" s="200"/>
      <c r="G438" s="201" t="str">
        <f ca="1">IF(C438="","",IF(C438=0,"","tisk"))</f>
        <v/>
      </c>
      <c r="H438" s="202"/>
      <c r="I438" s="91"/>
      <c r="J438" s="92"/>
      <c r="K438" s="92"/>
      <c r="L438" s="87"/>
      <c r="M438" s="88"/>
      <c r="N438" s="89"/>
      <c r="O438" s="90"/>
      <c r="P438" s="72"/>
      <c r="Q438" s="72"/>
    </row>
    <row r="439" spans="1:17">
      <c r="A439" s="203">
        <f ca="1">INDIRECT(ADDRESS($F439,1,4,1,$F$3))</f>
        <v>0</v>
      </c>
      <c r="B439" s="203">
        <f ca="1">INDIRECT(ADDRESS($F439,2,4,1,$F$3))</f>
        <v>0</v>
      </c>
      <c r="C439" s="204">
        <f ca="1">INDIRECT(ADDRESS($F439,3,4,1,$F$3))</f>
        <v>0</v>
      </c>
      <c r="D439" s="205">
        <f ca="1">INDIRECT(ADDRESS($F439,4,4,1,$F$3))</f>
        <v>0</v>
      </c>
      <c r="E439" s="206">
        <f ca="1">INDIRECT(ADDRESS($F439,5,4,1,$F$3))</f>
        <v>0</v>
      </c>
      <c r="F439" s="207">
        <f>F437+1</f>
        <v>225</v>
      </c>
      <c r="G439" s="208" t="str">
        <f ca="1">IF(A439="","",IF(A439="S","",IF(A439=0,"","tisk")))</f>
        <v/>
      </c>
      <c r="H439" s="193">
        <f ca="1">1000*ROUND(E439,3)-1000*E439</f>
        <v>0</v>
      </c>
      <c r="I439" s="209" t="str">
        <f ca="1">IF(A439="Díl:","díl","")</f>
        <v/>
      </c>
      <c r="J439" s="92"/>
      <c r="K439" s="92"/>
      <c r="L439" s="87"/>
      <c r="M439" s="88"/>
      <c r="N439" s="89"/>
      <c r="O439" s="90"/>
      <c r="P439" s="72"/>
      <c r="Q439" s="72"/>
    </row>
    <row r="440" spans="1:17">
      <c r="A440" s="196"/>
      <c r="B440" s="196"/>
      <c r="C440" s="197">
        <f ca="1">IF(ISNUMBER(E439)=TRUE,INDIRECT(ADDRESS($F439,16,4,1,$F$3)),"")</f>
        <v>0</v>
      </c>
      <c r="D440" s="198"/>
      <c r="E440" s="199"/>
      <c r="F440" s="200"/>
      <c r="G440" s="201" t="str">
        <f ca="1">IF(C440="","",IF(C440=0,"","tisk"))</f>
        <v/>
      </c>
      <c r="H440" s="202"/>
      <c r="I440" s="91"/>
      <c r="J440" s="92"/>
      <c r="K440" s="92"/>
      <c r="L440" s="87"/>
      <c r="M440" s="88"/>
      <c r="N440" s="89"/>
      <c r="O440" s="90"/>
      <c r="P440" s="72"/>
      <c r="Q440" s="72"/>
    </row>
    <row r="441" spans="1:17">
      <c r="A441" s="203" t="str">
        <f ca="1">INDIRECT(ADDRESS($F441,1,4,1,$F$3))</f>
        <v>Díl:</v>
      </c>
      <c r="B441" s="203" t="str">
        <f ca="1">INDIRECT(ADDRESS($F441,2,4,1,$F$3))</f>
        <v>9</v>
      </c>
      <c r="C441" s="204" t="str">
        <f ca="1">INDIRECT(ADDRESS($F441,3,4,1,$F$3))</f>
        <v>Ostatní konstrukce a práce</v>
      </c>
      <c r="D441" s="205">
        <f ca="1">INDIRECT(ADDRESS($F441,4,4,1,$F$3))</f>
        <v>0</v>
      </c>
      <c r="E441" s="206">
        <f ca="1">INDIRECT(ADDRESS($F441,5,4,1,$F$3))</f>
        <v>0</v>
      </c>
      <c r="F441" s="207">
        <f>F439+1</f>
        <v>226</v>
      </c>
      <c r="G441" s="208" t="str">
        <f ca="1">IF(A441="","",IF(A441="S","",IF(A441=0,"","tisk")))</f>
        <v>tisk</v>
      </c>
      <c r="H441" s="193">
        <f ca="1">1000*ROUND(E441,3)-1000*E441</f>
        <v>0</v>
      </c>
      <c r="I441" s="209" t="str">
        <f ca="1">IF(A441="Díl:","díl","")</f>
        <v>díl</v>
      </c>
      <c r="J441" s="92"/>
      <c r="K441" s="92"/>
      <c r="L441" s="87"/>
      <c r="M441" s="88"/>
      <c r="N441" s="89"/>
      <c r="O441" s="90"/>
      <c r="P441" s="72"/>
      <c r="Q441" s="72"/>
    </row>
    <row r="442" spans="1:17">
      <c r="A442" s="196"/>
      <c r="B442" s="196"/>
      <c r="C442" s="197">
        <f ca="1">IF(ISNUMBER(E441)=TRUE,INDIRECT(ADDRESS($F441,16,4,1,$F$3)),"")</f>
        <v>0</v>
      </c>
      <c r="D442" s="198"/>
      <c r="E442" s="199"/>
      <c r="F442" s="200"/>
      <c r="G442" s="201" t="str">
        <f ca="1">IF(C442="","",IF(C442=0,"","tisk"))</f>
        <v/>
      </c>
      <c r="H442" s="202"/>
      <c r="I442" s="91"/>
      <c r="J442" s="92"/>
      <c r="K442" s="92"/>
      <c r="L442" s="87"/>
      <c r="M442" s="88"/>
      <c r="N442" s="89"/>
      <c r="O442" s="90"/>
      <c r="P442" s="72"/>
      <c r="Q442" s="72"/>
    </row>
    <row r="443" spans="1:17">
      <c r="A443" s="203">
        <f ca="1">INDIRECT(ADDRESS($F443,1,4,1,$F$3))</f>
        <v>27</v>
      </c>
      <c r="B443" s="203" t="str">
        <f ca="1">INDIRECT(ADDRESS($F443,2,4,1,$F$3))</f>
        <v>924913</v>
      </c>
      <c r="C443" s="204" t="str">
        <f ca="1">INDIRECT(ADDRESS($F443,3,4,1,$F$3))</f>
        <v>NÁSTUPIŠTĚ - OPTICKÉ ZNAČENÍ NÁTĚREM ŠÍŘKY 0,15 M, ODSTÍN ŽLUTÁ 6200</v>
      </c>
      <c r="D443" s="205" t="str">
        <f ca="1">INDIRECT(ADDRESS($F443,4,4,1,$F$3))</f>
        <v>M</v>
      </c>
      <c r="E443" s="206">
        <f ca="1">INDIRECT(ADDRESS($F443,5,4,1,$F$3))</f>
        <v>176</v>
      </c>
      <c r="F443" s="207">
        <f>F441+1</f>
        <v>227</v>
      </c>
      <c r="G443" s="208" t="str">
        <f ca="1">IF(A443="","",IF(A443="S","",IF(A443=0,"","tisk")))</f>
        <v>tisk</v>
      </c>
      <c r="H443" s="193">
        <f ca="1">1000*ROUND(E443,3)-1000*E443</f>
        <v>0</v>
      </c>
      <c r="I443" s="209" t="str">
        <f ca="1">IF(A443="Díl:","díl","")</f>
        <v/>
      </c>
      <c r="J443" s="92"/>
      <c r="K443" s="92"/>
      <c r="L443" s="87"/>
      <c r="M443" s="88"/>
      <c r="N443" s="89"/>
      <c r="O443" s="90"/>
      <c r="P443" s="72"/>
      <c r="Q443" s="72"/>
    </row>
    <row r="444" spans="1:17">
      <c r="A444" s="196"/>
      <c r="B444" s="196"/>
      <c r="C444" s="197" t="str">
        <f ca="1">IF(ISNUMBER(E443)=TRUE,INDIRECT(ADDRESS($F443,16,4,1,$F$3)),"")</f>
        <v>Viz výpočet výměr</v>
      </c>
      <c r="D444" s="198"/>
      <c r="E444" s="199"/>
      <c r="F444" s="200"/>
      <c r="G444" s="201" t="str">
        <f ca="1">IF(C444="","",IF(C444=0,"","tisk"))</f>
        <v>tisk</v>
      </c>
      <c r="H444" s="202"/>
      <c r="I444" s="91"/>
      <c r="J444" s="92"/>
      <c r="K444" s="92"/>
      <c r="L444" s="87"/>
      <c r="M444" s="88"/>
      <c r="N444" s="89"/>
      <c r="O444" s="90"/>
      <c r="P444" s="72"/>
      <c r="Q444" s="72"/>
    </row>
    <row r="445" spans="1:17">
      <c r="A445" s="203">
        <f ca="1">INDIRECT(ADDRESS($F445,1,4,1,$F$3))</f>
        <v>0</v>
      </c>
      <c r="B445" s="203">
        <f ca="1">INDIRECT(ADDRESS($F445,2,4,1,$F$3))</f>
        <v>0</v>
      </c>
      <c r="C445" s="204">
        <f ca="1">INDIRECT(ADDRESS($F445,3,4,1,$F$3))</f>
        <v>0</v>
      </c>
      <c r="D445" s="205">
        <f ca="1">INDIRECT(ADDRESS($F445,4,4,1,$F$3))</f>
        <v>0</v>
      </c>
      <c r="E445" s="206">
        <f ca="1">INDIRECT(ADDRESS($F445,5,4,1,$F$3))</f>
        <v>0</v>
      </c>
      <c r="F445" s="207">
        <f>F443+1</f>
        <v>228</v>
      </c>
      <c r="G445" s="208" t="str">
        <f ca="1">IF(A445="","",IF(A445="S","",IF(A445=0,"","tisk")))</f>
        <v/>
      </c>
      <c r="H445" s="193">
        <f ca="1">1000*ROUND(E445,3)-1000*E445</f>
        <v>0</v>
      </c>
      <c r="I445" s="209" t="str">
        <f ca="1">IF(A445="Díl:","díl","")</f>
        <v/>
      </c>
      <c r="J445" s="92"/>
      <c r="K445" s="92"/>
      <c r="L445" s="87"/>
      <c r="M445" s="88"/>
      <c r="N445" s="89"/>
      <c r="O445" s="90"/>
      <c r="P445" s="72"/>
      <c r="Q445" s="72"/>
    </row>
    <row r="446" spans="1:17">
      <c r="A446" s="196"/>
      <c r="B446" s="196"/>
      <c r="C446" s="197">
        <f ca="1">IF(ISNUMBER(E445)=TRUE,INDIRECT(ADDRESS($F445,16,4,1,$F$3)),"")</f>
        <v>0</v>
      </c>
      <c r="D446" s="198"/>
      <c r="E446" s="199"/>
      <c r="F446" s="200"/>
      <c r="G446" s="201" t="str">
        <f ca="1">IF(C446="","",IF(C446=0,"","tisk"))</f>
        <v/>
      </c>
      <c r="H446" s="202"/>
      <c r="I446" s="91"/>
      <c r="J446" s="92"/>
      <c r="K446" s="92"/>
      <c r="L446" s="87"/>
      <c r="M446" s="88"/>
      <c r="N446" s="89"/>
      <c r="O446" s="90"/>
      <c r="P446" s="72"/>
      <c r="Q446" s="72"/>
    </row>
    <row r="447" spans="1:17">
      <c r="A447" s="203" t="str">
        <f ca="1">INDIRECT(ADDRESS($F447,1,4,1,$F$3))</f>
        <v>S</v>
      </c>
      <c r="B447" s="203" t="str">
        <f ca="1">INDIRECT(ADDRESS($F447,2,4,1,$F$3))</f>
        <v>Celkem za 9</v>
      </c>
      <c r="C447" s="204" t="str">
        <f ca="1">INDIRECT(ADDRESS($F447,3,4,1,$F$3))</f>
        <v>Ostatní konstrukce a práce</v>
      </c>
      <c r="D447" s="205">
        <f ca="1">INDIRECT(ADDRESS($F447,4,4,1,$F$3))</f>
        <v>0</v>
      </c>
      <c r="E447" s="206">
        <f ca="1">INDIRECT(ADDRESS($F447,5,4,1,$F$3))</f>
        <v>0</v>
      </c>
      <c r="F447" s="207">
        <f>F445+1</f>
        <v>229</v>
      </c>
      <c r="G447" s="208" t="str">
        <f ca="1">IF(A447="","",IF(A447="S","",IF(A447=0,"","tisk")))</f>
        <v/>
      </c>
      <c r="H447" s="193">
        <f ca="1">1000*ROUND(E447,3)-1000*E447</f>
        <v>0</v>
      </c>
      <c r="I447" s="209" t="str">
        <f ca="1">IF(A447="Díl:","díl","")</f>
        <v/>
      </c>
      <c r="J447" s="92"/>
      <c r="K447" s="92"/>
      <c r="L447" s="87"/>
      <c r="M447" s="88"/>
      <c r="N447" s="89"/>
      <c r="O447" s="90"/>
      <c r="P447" s="72"/>
      <c r="Q447" s="72"/>
    </row>
    <row r="448" spans="1:17">
      <c r="A448" s="196"/>
      <c r="B448" s="196"/>
      <c r="C448" s="197">
        <f ca="1">IF(ISNUMBER(E447)=TRUE,INDIRECT(ADDRESS($F447,16,4,1,$F$3)),"")</f>
        <v>0</v>
      </c>
      <c r="D448" s="198"/>
      <c r="E448" s="199"/>
      <c r="F448" s="200"/>
      <c r="G448" s="201" t="str">
        <f ca="1">IF(C448="","",IF(C448=0,"","tisk"))</f>
        <v/>
      </c>
      <c r="H448" s="202"/>
      <c r="I448" s="91"/>
      <c r="J448" s="92"/>
      <c r="K448" s="92"/>
      <c r="L448" s="87"/>
      <c r="M448" s="88"/>
      <c r="N448" s="89"/>
      <c r="O448" s="90"/>
      <c r="P448" s="72"/>
      <c r="Q448" s="72"/>
    </row>
    <row r="449" spans="1:17">
      <c r="A449" s="203">
        <f ca="1">INDIRECT(ADDRESS($F449,1,4,1,$F$3))</f>
        <v>0</v>
      </c>
      <c r="B449" s="203">
        <f ca="1">INDIRECT(ADDRESS($F449,2,4,1,$F$3))</f>
        <v>0</v>
      </c>
      <c r="C449" s="204">
        <f ca="1">INDIRECT(ADDRESS($F449,3,4,1,$F$3))</f>
        <v>0</v>
      </c>
      <c r="D449" s="205">
        <f ca="1">INDIRECT(ADDRESS($F449,4,4,1,$F$3))</f>
        <v>0</v>
      </c>
      <c r="E449" s="206">
        <f ca="1">INDIRECT(ADDRESS($F449,5,4,1,$F$3))</f>
        <v>0</v>
      </c>
      <c r="F449" s="207">
        <f>F447+1</f>
        <v>230</v>
      </c>
      <c r="G449" s="208" t="str">
        <f ca="1">IF(A449="","",IF(A449="S","",IF(A449=0,"","tisk")))</f>
        <v/>
      </c>
      <c r="H449" s="193">
        <f ca="1">1000*ROUND(E449,3)-1000*E449</f>
        <v>0</v>
      </c>
      <c r="I449" s="209" t="str">
        <f ca="1">IF(A449="Díl:","díl","")</f>
        <v/>
      </c>
      <c r="J449" s="92"/>
      <c r="K449" s="92"/>
      <c r="L449" s="87"/>
      <c r="M449" s="88"/>
      <c r="N449" s="89"/>
      <c r="O449" s="90"/>
      <c r="P449" s="72"/>
      <c r="Q449" s="72"/>
    </row>
    <row r="450" spans="1:17">
      <c r="A450" s="196"/>
      <c r="B450" s="196"/>
      <c r="C450" s="197">
        <f ca="1">IF(ISNUMBER(E449)=TRUE,INDIRECT(ADDRESS($F449,16,4,1,$F$3)),"")</f>
        <v>0</v>
      </c>
      <c r="D450" s="198"/>
      <c r="E450" s="199"/>
      <c r="F450" s="200"/>
      <c r="G450" s="201" t="str">
        <f ca="1">IF(C450="","",IF(C450=0,"","tisk"))</f>
        <v/>
      </c>
      <c r="H450" s="202"/>
      <c r="I450" s="91"/>
      <c r="J450" s="92"/>
      <c r="K450" s="92"/>
      <c r="L450" s="87"/>
      <c r="M450" s="88"/>
      <c r="N450" s="89"/>
      <c r="O450" s="90"/>
      <c r="P450" s="72"/>
      <c r="Q450" s="72"/>
    </row>
    <row r="451" spans="1:17">
      <c r="A451" s="203" t="str">
        <f ca="1">INDIRECT(ADDRESS($F451,1,4,1,$F$3))</f>
        <v>Díl:</v>
      </c>
      <c r="B451" s="203" t="str">
        <f ca="1">INDIRECT(ADDRESS($F451,2,4,1,$F$3))</f>
        <v>92</v>
      </c>
      <c r="C451" s="204" t="str">
        <f ca="1">INDIRECT(ADDRESS($F451,3,4,1,$F$3))</f>
        <v>Dopňující konstrukce a práce železniční</v>
      </c>
      <c r="D451" s="205">
        <f ca="1">INDIRECT(ADDRESS($F451,4,4,1,$F$3))</f>
        <v>0</v>
      </c>
      <c r="E451" s="206">
        <f ca="1">INDIRECT(ADDRESS($F451,5,4,1,$F$3))</f>
        <v>0</v>
      </c>
      <c r="F451" s="207">
        <f>F449+1</f>
        <v>231</v>
      </c>
      <c r="G451" s="208" t="str">
        <f ca="1">IF(A451="","",IF(A451="S","",IF(A451=0,"","tisk")))</f>
        <v>tisk</v>
      </c>
      <c r="H451" s="193">
        <f ca="1">1000*ROUND(E451,3)-1000*E451</f>
        <v>0</v>
      </c>
      <c r="I451" s="209" t="str">
        <f ca="1">IF(A451="Díl:","díl","")</f>
        <v>díl</v>
      </c>
      <c r="J451" s="92"/>
      <c r="K451" s="92"/>
      <c r="L451" s="87"/>
      <c r="M451" s="88"/>
      <c r="N451" s="89"/>
      <c r="O451" s="90"/>
      <c r="P451" s="72"/>
      <c r="Q451" s="72"/>
    </row>
    <row r="452" spans="1:17">
      <c r="A452" s="196"/>
      <c r="B452" s="196"/>
      <c r="C452" s="197">
        <f ca="1">IF(ISNUMBER(E451)=TRUE,INDIRECT(ADDRESS($F451,16,4,1,$F$3)),"")</f>
        <v>0</v>
      </c>
      <c r="D452" s="198"/>
      <c r="E452" s="199"/>
      <c r="F452" s="200"/>
      <c r="G452" s="201" t="str">
        <f ca="1">IF(C452="","",IF(C452=0,"","tisk"))</f>
        <v/>
      </c>
      <c r="H452" s="202"/>
      <c r="I452" s="91"/>
      <c r="J452" s="92"/>
      <c r="K452" s="92"/>
      <c r="L452" s="87"/>
      <c r="M452" s="88"/>
      <c r="N452" s="89"/>
      <c r="O452" s="90"/>
      <c r="P452" s="72"/>
      <c r="Q452" s="72"/>
    </row>
    <row r="453" spans="1:17" ht="25.5">
      <c r="A453" s="203">
        <f ca="1">INDIRECT(ADDRESS($F453,1,4,1,$F$3))</f>
        <v>28</v>
      </c>
      <c r="B453" s="203" t="str">
        <f ca="1">INDIRECT(ADDRESS($F453,2,4,1,$F$3))</f>
        <v>92427R1</v>
      </c>
      <c r="C453" s="204" t="str">
        <f ca="1">INDIRECT(ADDRESS($F453,3,4,1,$F$3))</f>
        <v>NÁSTUPIŠTĚ TISCHER ÚROVŇOVÉ OBOUSTRANNÉ, O. V. 6,00 M, 2X TVÁRNICE Z UŽITÉHO MATERIÁLU</v>
      </c>
      <c r="D453" s="205" t="str">
        <f ca="1">INDIRECT(ADDRESS($F453,4,4,1,$F$3))</f>
        <v>M</v>
      </c>
      <c r="E453" s="206">
        <f ca="1">INDIRECT(ADDRESS($F453,5,4,1,$F$3))</f>
        <v>88</v>
      </c>
      <c r="F453" s="207">
        <f>F451+1</f>
        <v>232</v>
      </c>
      <c r="G453" s="208" t="str">
        <f ca="1">IF(A453="","",IF(A453="S","",IF(A453=0,"","tisk")))</f>
        <v>tisk</v>
      </c>
      <c r="H453" s="193">
        <f ca="1">1000*ROUND(E453,3)-1000*E453</f>
        <v>0</v>
      </c>
      <c r="I453" s="209" t="str">
        <f ca="1">IF(A453="Díl:","díl","")</f>
        <v/>
      </c>
      <c r="J453" s="92"/>
      <c r="K453" s="92"/>
      <c r="L453" s="87"/>
      <c r="M453" s="88"/>
      <c r="N453" s="89"/>
      <c r="O453" s="90"/>
      <c r="P453" s="72"/>
      <c r="Q453" s="72"/>
    </row>
    <row r="454" spans="1:17">
      <c r="A454" s="196"/>
      <c r="B454" s="196"/>
      <c r="C454" s="197" t="str">
        <f ca="1">IF(ISNUMBER(E453)=TRUE,INDIRECT(ADDRESS($F453,16,4,1,$F$3)),"")</f>
        <v>Viz výpočet výměr</v>
      </c>
      <c r="D454" s="198"/>
      <c r="E454" s="199"/>
      <c r="F454" s="200"/>
      <c r="G454" s="201" t="str">
        <f ca="1">IF(C454="","",IF(C454=0,"","tisk"))</f>
        <v>tisk</v>
      </c>
      <c r="H454" s="202"/>
      <c r="I454" s="91"/>
      <c r="J454" s="92"/>
      <c r="K454" s="92"/>
      <c r="L454" s="87"/>
      <c r="M454" s="88"/>
      <c r="N454" s="89"/>
      <c r="O454" s="90"/>
      <c r="P454" s="72"/>
      <c r="Q454" s="72"/>
    </row>
    <row r="455" spans="1:17">
      <c r="A455" s="203">
        <f ca="1">INDIRECT(ADDRESS($F455,1,4,1,$F$3))</f>
        <v>29</v>
      </c>
      <c r="B455" s="203" t="str">
        <f ca="1">INDIRECT(ADDRESS($F455,2,4,1,$F$3))</f>
        <v>17680R</v>
      </c>
      <c r="C455" s="204" t="str">
        <f ca="1">INDIRECT(ADDRESS($F455,3,4,1,$F$3))</f>
        <v>VÝPLNĚ Z HUTNĚNÉHO NENEMRZ MATERIÁLU</v>
      </c>
      <c r="D455" s="205" t="str">
        <f ca="1">INDIRECT(ADDRESS($F455,4,4,1,$F$3))</f>
        <v>M3</v>
      </c>
      <c r="E455" s="206">
        <f ca="1">INDIRECT(ADDRESS($F455,5,4,1,$F$3))</f>
        <v>49.28</v>
      </c>
      <c r="F455" s="207">
        <f>F453+1</f>
        <v>233</v>
      </c>
      <c r="G455" s="208" t="str">
        <f ca="1">IF(A455="","",IF(A455="S","",IF(A455=0,"","tisk")))</f>
        <v>tisk</v>
      </c>
      <c r="H455" s="193">
        <f ca="1">1000*ROUND(E455,3)-1000*E455</f>
        <v>0</v>
      </c>
      <c r="I455" s="209" t="str">
        <f ca="1">IF(A455="Díl:","díl","")</f>
        <v/>
      </c>
      <c r="J455" s="92"/>
      <c r="K455" s="92"/>
      <c r="L455" s="87"/>
      <c r="M455" s="88"/>
      <c r="N455" s="89"/>
      <c r="O455" s="90"/>
      <c r="P455" s="72"/>
      <c r="Q455" s="72"/>
    </row>
    <row r="456" spans="1:17">
      <c r="A456" s="196"/>
      <c r="B456" s="196"/>
      <c r="C456" s="197" t="str">
        <f ca="1">IF(ISNUMBER(E455)=TRUE,INDIRECT(ADDRESS($F455,16,4,1,$F$3)),"")</f>
        <v>Viz výpočet výměr</v>
      </c>
      <c r="D456" s="198"/>
      <c r="E456" s="199"/>
      <c r="F456" s="200"/>
      <c r="G456" s="201" t="str">
        <f ca="1">IF(C456="","",IF(C456=0,"","tisk"))</f>
        <v>tisk</v>
      </c>
      <c r="H456" s="202"/>
      <c r="I456" s="91"/>
      <c r="J456" s="92"/>
      <c r="K456" s="92"/>
      <c r="L456" s="87"/>
      <c r="M456" s="88"/>
      <c r="N456" s="89"/>
      <c r="O456" s="90"/>
      <c r="P456" s="72"/>
      <c r="Q456" s="72"/>
    </row>
    <row r="457" spans="1:17">
      <c r="A457" s="203">
        <f ca="1">INDIRECT(ADDRESS($F457,1,4,1,$F$3))</f>
        <v>0</v>
      </c>
      <c r="B457" s="203">
        <f ca="1">INDIRECT(ADDRESS($F457,2,4,1,$F$3))</f>
        <v>0</v>
      </c>
      <c r="C457" s="204">
        <f ca="1">INDIRECT(ADDRESS($F457,3,4,1,$F$3))</f>
        <v>0</v>
      </c>
      <c r="D457" s="205">
        <f ca="1">INDIRECT(ADDRESS($F457,4,4,1,$F$3))</f>
        <v>0</v>
      </c>
      <c r="E457" s="206">
        <f ca="1">INDIRECT(ADDRESS($F457,5,4,1,$F$3))</f>
        <v>0</v>
      </c>
      <c r="F457" s="207">
        <f>F455+1</f>
        <v>234</v>
      </c>
      <c r="G457" s="208" t="str">
        <f ca="1">IF(A457="","",IF(A457="S","",IF(A457=0,"","tisk")))</f>
        <v/>
      </c>
      <c r="H457" s="193">
        <f ca="1">1000*ROUND(E457,3)-1000*E457</f>
        <v>0</v>
      </c>
      <c r="I457" s="209" t="str">
        <f ca="1">IF(A457="Díl:","díl","")</f>
        <v/>
      </c>
      <c r="J457" s="92"/>
      <c r="K457" s="92"/>
      <c r="L457" s="87"/>
      <c r="M457" s="88"/>
      <c r="N457" s="89"/>
      <c r="O457" s="90"/>
      <c r="P457" s="72"/>
      <c r="Q457" s="72"/>
    </row>
    <row r="458" spans="1:17">
      <c r="A458" s="196"/>
      <c r="B458" s="196"/>
      <c r="C458" s="197">
        <f ca="1">IF(ISNUMBER(E457)=TRUE,INDIRECT(ADDRESS($F457,16,4,1,$F$3)),"")</f>
        <v>0</v>
      </c>
      <c r="D458" s="198"/>
      <c r="E458" s="199"/>
      <c r="F458" s="200"/>
      <c r="G458" s="201" t="str">
        <f ca="1">IF(C458="","",IF(C458=0,"","tisk"))</f>
        <v/>
      </c>
      <c r="H458" s="202"/>
      <c r="I458" s="91"/>
      <c r="J458" s="92"/>
      <c r="K458" s="92"/>
      <c r="L458" s="87"/>
      <c r="M458" s="88"/>
      <c r="N458" s="89"/>
      <c r="O458" s="90"/>
      <c r="P458" s="72"/>
      <c r="Q458" s="72"/>
    </row>
    <row r="459" spans="1:17">
      <c r="A459" s="203" t="str">
        <f ca="1">INDIRECT(ADDRESS($F459,1,4,1,$F$3))</f>
        <v>S</v>
      </c>
      <c r="B459" s="203" t="str">
        <f ca="1">INDIRECT(ADDRESS($F459,2,4,1,$F$3))</f>
        <v>Celkem za 92</v>
      </c>
      <c r="C459" s="204" t="str">
        <f ca="1">INDIRECT(ADDRESS($F459,3,4,1,$F$3))</f>
        <v>Dopňující konstrukce a práce železniční</v>
      </c>
      <c r="D459" s="205">
        <f ca="1">INDIRECT(ADDRESS($F459,4,4,1,$F$3))</f>
        <v>0</v>
      </c>
      <c r="E459" s="206">
        <f ca="1">INDIRECT(ADDRESS($F459,5,4,1,$F$3))</f>
        <v>0</v>
      </c>
      <c r="F459" s="207">
        <f>F457+1</f>
        <v>235</v>
      </c>
      <c r="G459" s="208" t="str">
        <f ca="1">IF(A459="","",IF(A459="S","",IF(A459=0,"","tisk")))</f>
        <v/>
      </c>
      <c r="H459" s="193">
        <f ca="1">1000*ROUND(E459,3)-1000*E459</f>
        <v>0</v>
      </c>
      <c r="I459" s="209" t="str">
        <f ca="1">IF(A459="Díl:","díl","")</f>
        <v/>
      </c>
      <c r="J459" s="92"/>
      <c r="K459" s="92"/>
      <c r="L459" s="87"/>
      <c r="M459" s="88"/>
      <c r="N459" s="89"/>
      <c r="O459" s="90"/>
      <c r="P459" s="72"/>
      <c r="Q459" s="72"/>
    </row>
    <row r="460" spans="1:17">
      <c r="A460" s="196"/>
      <c r="B460" s="196"/>
      <c r="C460" s="197">
        <f ca="1">IF(ISNUMBER(E459)=TRUE,INDIRECT(ADDRESS($F459,16,4,1,$F$3)),"")</f>
        <v>0</v>
      </c>
      <c r="D460" s="198"/>
      <c r="E460" s="199"/>
      <c r="F460" s="200"/>
      <c r="G460" s="201" t="str">
        <f ca="1">IF(C460="","",IF(C460=0,"","tisk"))</f>
        <v/>
      </c>
      <c r="H460" s="202"/>
      <c r="I460" s="91"/>
      <c r="J460" s="92"/>
      <c r="K460" s="92"/>
      <c r="L460" s="87"/>
      <c r="M460" s="88"/>
      <c r="N460" s="89"/>
      <c r="O460" s="90"/>
      <c r="P460" s="72"/>
      <c r="Q460" s="72"/>
    </row>
    <row r="461" spans="1:17">
      <c r="A461" s="203">
        <f ca="1">INDIRECT(ADDRESS($F461,1,4,1,$F$3))</f>
        <v>0</v>
      </c>
      <c r="B461" s="203">
        <f ca="1">INDIRECT(ADDRESS($F461,2,4,1,$F$3))</f>
        <v>0</v>
      </c>
      <c r="C461" s="204">
        <f ca="1">INDIRECT(ADDRESS($F461,3,4,1,$F$3))</f>
        <v>0</v>
      </c>
      <c r="D461" s="205">
        <f ca="1">INDIRECT(ADDRESS($F461,4,4,1,$F$3))</f>
        <v>0</v>
      </c>
      <c r="E461" s="206">
        <f ca="1">INDIRECT(ADDRESS($F461,5,4,1,$F$3))</f>
        <v>0</v>
      </c>
      <c r="F461" s="207">
        <f>F459+1</f>
        <v>236</v>
      </c>
      <c r="G461" s="208" t="str">
        <f ca="1">IF(A461="","",IF(A461="S","",IF(A461=0,"","tisk")))</f>
        <v/>
      </c>
      <c r="H461" s="193">
        <f ca="1">1000*ROUND(E461,3)-1000*E461</f>
        <v>0</v>
      </c>
      <c r="I461" s="209" t="str">
        <f ca="1">IF(A461="Díl:","díl","")</f>
        <v/>
      </c>
      <c r="J461" s="92"/>
      <c r="K461" s="92"/>
      <c r="L461" s="87"/>
      <c r="M461" s="88"/>
      <c r="N461" s="89"/>
      <c r="O461" s="90"/>
      <c r="P461" s="72"/>
      <c r="Q461" s="72"/>
    </row>
    <row r="462" spans="1:17">
      <c r="A462" s="196"/>
      <c r="B462" s="196"/>
      <c r="C462" s="197">
        <f ca="1">IF(ISNUMBER(E461)=TRUE,INDIRECT(ADDRESS($F461,16,4,1,$F$3)),"")</f>
        <v>0</v>
      </c>
      <c r="D462" s="198"/>
      <c r="E462" s="199"/>
      <c r="F462" s="200"/>
      <c r="G462" s="201" t="str">
        <f ca="1">IF(C462="","",IF(C462=0,"","tisk"))</f>
        <v/>
      </c>
      <c r="H462" s="202"/>
      <c r="I462" s="91"/>
      <c r="J462" s="92"/>
      <c r="K462" s="92"/>
      <c r="L462" s="87"/>
      <c r="M462" s="88"/>
      <c r="N462" s="89"/>
      <c r="O462" s="90"/>
      <c r="P462" s="72"/>
      <c r="Q462" s="72"/>
    </row>
    <row r="463" spans="1:17">
      <c r="A463" s="203">
        <f ca="1">INDIRECT(ADDRESS($F463,1,4,1,$F$3))</f>
        <v>0</v>
      </c>
      <c r="B463" s="203">
        <f ca="1">INDIRECT(ADDRESS($F463,2,4,1,$F$3))</f>
        <v>0</v>
      </c>
      <c r="C463" s="204">
        <f ca="1">INDIRECT(ADDRESS($F463,3,4,1,$F$3))</f>
        <v>0</v>
      </c>
      <c r="D463" s="205">
        <f ca="1">INDIRECT(ADDRESS($F463,4,4,1,$F$3))</f>
        <v>0</v>
      </c>
      <c r="E463" s="206">
        <f ca="1">INDIRECT(ADDRESS($F463,5,4,1,$F$3))</f>
        <v>0</v>
      </c>
      <c r="F463" s="207">
        <f>F461+1</f>
        <v>237</v>
      </c>
      <c r="G463" s="208" t="str">
        <f ca="1">IF(A463="","",IF(A463="S","",IF(A463=0,"","tisk")))</f>
        <v/>
      </c>
      <c r="H463" s="193">
        <f ca="1">1000*ROUND(E463,3)-1000*E463</f>
        <v>0</v>
      </c>
      <c r="I463" s="209" t="str">
        <f ca="1">IF(A463="Díl:","díl","")</f>
        <v/>
      </c>
      <c r="J463" s="92"/>
      <c r="K463" s="92"/>
      <c r="L463" s="87"/>
      <c r="M463" s="88"/>
      <c r="N463" s="89"/>
      <c r="O463" s="90"/>
      <c r="P463" s="72"/>
      <c r="Q463" s="72"/>
    </row>
    <row r="464" spans="1:17">
      <c r="A464" s="196"/>
      <c r="B464" s="196"/>
      <c r="C464" s="197">
        <f ca="1">IF(ISNUMBER(E463)=TRUE,INDIRECT(ADDRESS($F463,16,4,1,$F$3)),"")</f>
        <v>0</v>
      </c>
      <c r="D464" s="198"/>
      <c r="E464" s="199"/>
      <c r="F464" s="200"/>
      <c r="G464" s="201" t="str">
        <f ca="1">IF(C464="","",IF(C464=0,"","tisk"))</f>
        <v/>
      </c>
      <c r="H464" s="202"/>
      <c r="I464" s="91"/>
      <c r="J464" s="92"/>
      <c r="K464" s="92"/>
      <c r="L464" s="87"/>
      <c r="M464" s="88"/>
      <c r="N464" s="89"/>
      <c r="O464" s="90"/>
      <c r="P464" s="72"/>
      <c r="Q464" s="72"/>
    </row>
    <row r="465" spans="1:17">
      <c r="A465" s="203">
        <f ca="1">INDIRECT(ADDRESS($F465,1,4,1,$F$3))</f>
        <v>0</v>
      </c>
      <c r="B465" s="203">
        <f ca="1">INDIRECT(ADDRESS($F465,2,4,1,$F$3))</f>
        <v>0</v>
      </c>
      <c r="C465" s="204">
        <f ca="1">INDIRECT(ADDRESS($F465,3,4,1,$F$3))</f>
        <v>0</v>
      </c>
      <c r="D465" s="205">
        <f ca="1">INDIRECT(ADDRESS($F465,4,4,1,$F$3))</f>
        <v>0</v>
      </c>
      <c r="E465" s="206">
        <f ca="1">INDIRECT(ADDRESS($F465,5,4,1,$F$3))</f>
        <v>0</v>
      </c>
      <c r="F465" s="207">
        <f>F463+1</f>
        <v>238</v>
      </c>
      <c r="G465" s="208" t="str">
        <f ca="1">IF(A465="","",IF(A465="S","",IF(A465=0,"","tisk")))</f>
        <v/>
      </c>
      <c r="H465" s="193">
        <f ca="1">1000*ROUND(E465,3)-1000*E465</f>
        <v>0</v>
      </c>
      <c r="I465" s="209" t="str">
        <f ca="1">IF(A465="Díl:","díl","")</f>
        <v/>
      </c>
      <c r="J465" s="92"/>
      <c r="K465" s="92"/>
      <c r="L465" s="87"/>
      <c r="M465" s="88"/>
      <c r="N465" s="89"/>
      <c r="O465" s="90"/>
      <c r="P465" s="72"/>
      <c r="Q465" s="72"/>
    </row>
    <row r="466" spans="1:17">
      <c r="A466" s="196"/>
      <c r="B466" s="196"/>
      <c r="C466" s="197">
        <f ca="1">IF(ISNUMBER(E465)=TRUE,INDIRECT(ADDRESS($F465,16,4,1,$F$3)),"")</f>
        <v>0</v>
      </c>
      <c r="D466" s="198"/>
      <c r="E466" s="199"/>
      <c r="F466" s="200"/>
      <c r="G466" s="201" t="str">
        <f ca="1">IF(C466="","",IF(C466=0,"","tisk"))</f>
        <v/>
      </c>
      <c r="H466" s="202"/>
      <c r="I466" s="91"/>
      <c r="J466" s="92"/>
      <c r="K466" s="92"/>
      <c r="L466" s="87"/>
      <c r="M466" s="88"/>
      <c r="N466" s="89"/>
      <c r="O466" s="90"/>
      <c r="P466" s="72"/>
      <c r="Q466" s="72"/>
    </row>
    <row r="467" spans="1:17">
      <c r="A467" s="203">
        <f ca="1">INDIRECT(ADDRESS($F467,1,4,1,$F$3))</f>
        <v>0</v>
      </c>
      <c r="B467" s="203">
        <f ca="1">INDIRECT(ADDRESS($F467,2,4,1,$F$3))</f>
        <v>0</v>
      </c>
      <c r="C467" s="204" t="str">
        <f ca="1">INDIRECT(ADDRESS($F467,3,4,1,$F$3))</f>
        <v>N Á S T U P I Š T Ě  č. 4</v>
      </c>
      <c r="D467" s="205">
        <f ca="1">INDIRECT(ADDRESS($F467,4,4,1,$F$3))</f>
        <v>0</v>
      </c>
      <c r="E467" s="206">
        <f ca="1">INDIRECT(ADDRESS($F467,5,4,1,$F$3))</f>
        <v>0</v>
      </c>
      <c r="F467" s="207">
        <f>F465+1</f>
        <v>239</v>
      </c>
      <c r="G467" s="208" t="str">
        <f ca="1">IF(A467="","",IF(A467="S","",IF(A467=0,"","tisk")))</f>
        <v/>
      </c>
      <c r="H467" s="193">
        <f ca="1">1000*ROUND(E467,3)-1000*E467</f>
        <v>0</v>
      </c>
      <c r="I467" s="209" t="str">
        <f ca="1">IF(A467="Díl:","díl","")</f>
        <v/>
      </c>
      <c r="J467" s="92"/>
      <c r="K467" s="92"/>
      <c r="L467" s="87"/>
      <c r="M467" s="88"/>
      <c r="N467" s="89"/>
      <c r="O467" s="90"/>
      <c r="P467" s="72"/>
      <c r="Q467" s="72"/>
    </row>
    <row r="468" spans="1:17">
      <c r="A468" s="196"/>
      <c r="B468" s="196"/>
      <c r="C468" s="197">
        <f ca="1">IF(ISNUMBER(E467)=TRUE,INDIRECT(ADDRESS($F467,16,4,1,$F$3)),"")</f>
        <v>0</v>
      </c>
      <c r="D468" s="198"/>
      <c r="E468" s="199"/>
      <c r="F468" s="200"/>
      <c r="G468" s="201" t="str">
        <f ca="1">IF(C468="","",IF(C468=0,"","tisk"))</f>
        <v/>
      </c>
      <c r="H468" s="202"/>
      <c r="I468" s="91"/>
      <c r="J468" s="92"/>
      <c r="K468" s="92"/>
      <c r="L468" s="87"/>
      <c r="M468" s="88"/>
      <c r="N468" s="89"/>
      <c r="O468" s="90"/>
      <c r="P468" s="72"/>
      <c r="Q468" s="72"/>
    </row>
    <row r="469" spans="1:17">
      <c r="A469" s="203" t="str">
        <f ca="1">INDIRECT(ADDRESS($F469,1,4,1,$F$3))</f>
        <v>Díl:</v>
      </c>
      <c r="B469" s="203" t="str">
        <f ca="1">INDIRECT(ADDRESS($F469,2,4,1,$F$3))</f>
        <v>1</v>
      </c>
      <c r="C469" s="204" t="str">
        <f ca="1">INDIRECT(ADDRESS($F469,3,4,1,$F$3))</f>
        <v>Zemní práce</v>
      </c>
      <c r="D469" s="205">
        <f ca="1">INDIRECT(ADDRESS($F469,4,4,1,$F$3))</f>
        <v>0</v>
      </c>
      <c r="E469" s="206">
        <f ca="1">INDIRECT(ADDRESS($F469,5,4,1,$F$3))</f>
        <v>0</v>
      </c>
      <c r="F469" s="207">
        <f>F467+1</f>
        <v>240</v>
      </c>
      <c r="G469" s="208" t="str">
        <f ca="1">IF(A469="","",IF(A469="S","",IF(A469=0,"","tisk")))</f>
        <v>tisk</v>
      </c>
      <c r="H469" s="193">
        <f ca="1">1000*ROUND(E469,3)-1000*E469</f>
        <v>0</v>
      </c>
      <c r="I469" s="209" t="str">
        <f ca="1">IF(A469="Díl:","díl","")</f>
        <v>díl</v>
      </c>
      <c r="J469" s="92"/>
      <c r="K469" s="92"/>
      <c r="L469" s="87"/>
      <c r="M469" s="88"/>
      <c r="N469" s="89"/>
      <c r="O469" s="90"/>
      <c r="P469" s="72"/>
      <c r="Q469" s="72"/>
    </row>
    <row r="470" spans="1:17">
      <c r="A470" s="196"/>
      <c r="B470" s="196"/>
      <c r="C470" s="197">
        <f ca="1">IF(ISNUMBER(E469)=TRUE,INDIRECT(ADDRESS($F469,16,4,1,$F$3)),"")</f>
        <v>0</v>
      </c>
      <c r="D470" s="198"/>
      <c r="E470" s="199"/>
      <c r="F470" s="200"/>
      <c r="G470" s="201" t="str">
        <f ca="1">IF(C470="","",IF(C470=0,"","tisk"))</f>
        <v/>
      </c>
      <c r="H470" s="202"/>
      <c r="I470" s="91"/>
      <c r="J470" s="92"/>
      <c r="K470" s="92"/>
      <c r="L470" s="87"/>
      <c r="M470" s="88"/>
      <c r="N470" s="89"/>
      <c r="O470" s="90"/>
      <c r="P470" s="72"/>
      <c r="Q470" s="72"/>
    </row>
    <row r="471" spans="1:17">
      <c r="A471" s="203">
        <f ca="1">INDIRECT(ADDRESS($F471,1,4,1,$F$3))</f>
        <v>30</v>
      </c>
      <c r="B471" s="203" t="str">
        <f ca="1">INDIRECT(ADDRESS($F471,2,4,1,$F$3))</f>
        <v>18120</v>
      </c>
      <c r="C471" s="204" t="str">
        <f ca="1">INDIRECT(ADDRESS($F471,3,4,1,$F$3))</f>
        <v>ÚPRAVA PLÁNĚ SE ZHUTNĚNÍM V HORNINĚ TŘ. II</v>
      </c>
      <c r="D471" s="205" t="str">
        <f ca="1">INDIRECT(ADDRESS($F471,4,4,1,$F$3))</f>
        <v>M2</v>
      </c>
      <c r="E471" s="206">
        <f ca="1">INDIRECT(ADDRESS($F471,5,4,1,$F$3))</f>
        <v>309</v>
      </c>
      <c r="F471" s="207">
        <f>F469+1</f>
        <v>241</v>
      </c>
      <c r="G471" s="208" t="str">
        <f ca="1">IF(A471="","",IF(A471="S","",IF(A471=0,"","tisk")))</f>
        <v>tisk</v>
      </c>
      <c r="H471" s="193">
        <f ca="1">1000*ROUND(E471,3)-1000*E471</f>
        <v>0</v>
      </c>
      <c r="I471" s="209" t="str">
        <f ca="1">IF(A471="Díl:","díl","")</f>
        <v/>
      </c>
      <c r="J471" s="92"/>
      <c r="K471" s="92"/>
      <c r="L471" s="87"/>
      <c r="M471" s="88"/>
      <c r="N471" s="89"/>
      <c r="O471" s="90"/>
      <c r="P471" s="72"/>
      <c r="Q471" s="72"/>
    </row>
    <row r="472" spans="1:17">
      <c r="A472" s="196"/>
      <c r="B472" s="196"/>
      <c r="C472" s="197" t="str">
        <f ca="1">IF(ISNUMBER(E471)=TRUE,INDIRECT(ADDRESS($F471,16,4,1,$F$3)),"")</f>
        <v>Viz výpočet výměr</v>
      </c>
      <c r="D472" s="198"/>
      <c r="E472" s="199"/>
      <c r="F472" s="200"/>
      <c r="G472" s="201" t="str">
        <f ca="1">IF(C472="","",IF(C472=0,"","tisk"))</f>
        <v>tisk</v>
      </c>
      <c r="H472" s="202"/>
      <c r="I472" s="91"/>
      <c r="J472" s="92"/>
      <c r="K472" s="92"/>
      <c r="L472" s="87"/>
      <c r="M472" s="88"/>
      <c r="N472" s="89"/>
      <c r="O472" s="90"/>
      <c r="P472" s="72"/>
      <c r="Q472" s="72"/>
    </row>
    <row r="473" spans="1:17">
      <c r="A473" s="203">
        <f ca="1">INDIRECT(ADDRESS($F473,1,4,1,$F$3))</f>
        <v>31</v>
      </c>
      <c r="B473" s="203" t="str">
        <f ca="1">INDIRECT(ADDRESS($F473,2,4,1,$F$3))</f>
        <v>173103</v>
      </c>
      <c r="C473" s="204" t="str">
        <f ca="1">INDIRECT(ADDRESS($F473,3,4,1,$F$3))</f>
        <v>ZEMNÍ KRAJNICE A DOSYPÁVKY SE ZHUT DO 100% PS</v>
      </c>
      <c r="D473" s="205" t="str">
        <f ca="1">INDIRECT(ADDRESS($F473,4,4,1,$F$3))</f>
        <v>M3</v>
      </c>
      <c r="E473" s="206">
        <f ca="1">INDIRECT(ADDRESS($F473,5,4,1,$F$3))</f>
        <v>18.54</v>
      </c>
      <c r="F473" s="207">
        <f>F471+1</f>
        <v>242</v>
      </c>
      <c r="G473" s="208" t="str">
        <f ca="1">IF(A473="","",IF(A473="S","",IF(A473=0,"","tisk")))</f>
        <v>tisk</v>
      </c>
      <c r="H473" s="193">
        <f ca="1">1000*ROUND(E473,3)-1000*E473</f>
        <v>0</v>
      </c>
      <c r="I473" s="209" t="str">
        <f ca="1">IF(A473="Díl:","díl","")</f>
        <v/>
      </c>
      <c r="J473" s="92"/>
      <c r="K473" s="92"/>
      <c r="L473" s="87"/>
      <c r="M473" s="88"/>
      <c r="N473" s="89"/>
      <c r="O473" s="90"/>
      <c r="P473" s="72"/>
      <c r="Q473" s="72"/>
    </row>
    <row r="474" spans="1:17">
      <c r="A474" s="196"/>
      <c r="B474" s="196"/>
      <c r="C474" s="197" t="str">
        <f ca="1">IF(ISNUMBER(E473)=TRUE,INDIRECT(ADDRESS($F473,16,4,1,$F$3)),"")</f>
        <v>Viz výpočet výměr</v>
      </c>
      <c r="D474" s="198"/>
      <c r="E474" s="199"/>
      <c r="F474" s="200"/>
      <c r="G474" s="201" t="str">
        <f ca="1">IF(C474="","",IF(C474=0,"","tisk"))</f>
        <v>tisk</v>
      </c>
      <c r="H474" s="202"/>
      <c r="I474" s="91"/>
      <c r="J474" s="92"/>
      <c r="K474" s="92"/>
      <c r="L474" s="87"/>
      <c r="M474" s="88"/>
      <c r="N474" s="89"/>
      <c r="O474" s="90"/>
      <c r="P474" s="72"/>
      <c r="Q474" s="72"/>
    </row>
    <row r="475" spans="1:17">
      <c r="A475" s="203">
        <f ca="1">INDIRECT(ADDRESS($F475,1,4,1,$F$3))</f>
        <v>0</v>
      </c>
      <c r="B475" s="203">
        <f ca="1">INDIRECT(ADDRESS($F475,2,4,1,$F$3))</f>
        <v>0</v>
      </c>
      <c r="C475" s="204">
        <f ca="1">INDIRECT(ADDRESS($F475,3,4,1,$F$3))</f>
        <v>0</v>
      </c>
      <c r="D475" s="205">
        <f ca="1">INDIRECT(ADDRESS($F475,4,4,1,$F$3))</f>
        <v>0</v>
      </c>
      <c r="E475" s="206">
        <f ca="1">INDIRECT(ADDRESS($F475,5,4,1,$F$3))</f>
        <v>0</v>
      </c>
      <c r="F475" s="207">
        <f>F473+1</f>
        <v>243</v>
      </c>
      <c r="G475" s="208" t="str">
        <f ca="1">IF(A475="","",IF(A475="S","",IF(A475=0,"","tisk")))</f>
        <v/>
      </c>
      <c r="H475" s="193">
        <f ca="1">1000*ROUND(E475,3)-1000*E475</f>
        <v>0</v>
      </c>
      <c r="I475" s="209" t="str">
        <f ca="1">IF(A475="Díl:","díl","")</f>
        <v/>
      </c>
      <c r="J475" s="92"/>
      <c r="K475" s="92"/>
      <c r="L475" s="87"/>
      <c r="M475" s="88"/>
      <c r="N475" s="89"/>
      <c r="O475" s="90"/>
      <c r="P475" s="72"/>
      <c r="Q475" s="72"/>
    </row>
    <row r="476" spans="1:17">
      <c r="A476" s="196"/>
      <c r="B476" s="196"/>
      <c r="C476" s="197">
        <f ca="1">IF(ISNUMBER(E475)=TRUE,INDIRECT(ADDRESS($F475,16,4,1,$F$3)),"")</f>
        <v>0</v>
      </c>
      <c r="D476" s="198"/>
      <c r="E476" s="199"/>
      <c r="F476" s="200"/>
      <c r="G476" s="201" t="str">
        <f ca="1">IF(C476="","",IF(C476=0,"","tisk"))</f>
        <v/>
      </c>
      <c r="H476" s="202"/>
      <c r="I476" s="91"/>
      <c r="J476" s="92"/>
      <c r="K476" s="92"/>
      <c r="L476" s="87"/>
      <c r="M476" s="88"/>
      <c r="N476" s="89"/>
      <c r="O476" s="90"/>
      <c r="P476" s="72"/>
      <c r="Q476" s="72"/>
    </row>
    <row r="477" spans="1:17">
      <c r="A477" s="203" t="str">
        <f ca="1">INDIRECT(ADDRESS($F477,1,4,1,$F$3))</f>
        <v>S</v>
      </c>
      <c r="B477" s="203" t="str">
        <f ca="1">INDIRECT(ADDRESS($F477,2,4,1,$F$3))</f>
        <v>Celkem za 1</v>
      </c>
      <c r="C477" s="204" t="str">
        <f ca="1">INDIRECT(ADDRESS($F477,3,4,1,$F$3))</f>
        <v>Zemní práce</v>
      </c>
      <c r="D477" s="205">
        <f ca="1">INDIRECT(ADDRESS($F477,4,4,1,$F$3))</f>
        <v>0</v>
      </c>
      <c r="E477" s="206">
        <f ca="1">INDIRECT(ADDRESS($F477,5,4,1,$F$3))</f>
        <v>0</v>
      </c>
      <c r="F477" s="207">
        <f>F475+1</f>
        <v>244</v>
      </c>
      <c r="G477" s="208" t="str">
        <f ca="1">IF(A477="","",IF(A477="S","",IF(A477=0,"","tisk")))</f>
        <v/>
      </c>
      <c r="H477" s="193">
        <f ca="1">1000*ROUND(E477,3)-1000*E477</f>
        <v>0</v>
      </c>
      <c r="I477" s="209" t="str">
        <f ca="1">IF(A477="Díl:","díl","")</f>
        <v/>
      </c>
      <c r="J477" s="92"/>
      <c r="K477" s="92"/>
      <c r="L477" s="87"/>
      <c r="M477" s="88"/>
      <c r="N477" s="89"/>
      <c r="O477" s="90"/>
      <c r="P477" s="72"/>
      <c r="Q477" s="72"/>
    </row>
    <row r="478" spans="1:17">
      <c r="A478" s="196"/>
      <c r="B478" s="196"/>
      <c r="C478" s="197">
        <f ca="1">IF(ISNUMBER(E477)=TRUE,INDIRECT(ADDRESS($F477,16,4,1,$F$3)),"")</f>
        <v>0</v>
      </c>
      <c r="D478" s="198"/>
      <c r="E478" s="199"/>
      <c r="F478" s="200"/>
      <c r="G478" s="201" t="str">
        <f ca="1">IF(C478="","",IF(C478=0,"","tisk"))</f>
        <v/>
      </c>
      <c r="H478" s="202"/>
      <c r="I478" s="91"/>
      <c r="J478" s="92"/>
      <c r="K478" s="92"/>
      <c r="L478" s="87"/>
      <c r="M478" s="88"/>
      <c r="N478" s="89"/>
      <c r="O478" s="90"/>
      <c r="P478" s="72"/>
      <c r="Q478" s="72"/>
    </row>
    <row r="479" spans="1:17">
      <c r="A479" s="203">
        <f ca="1">INDIRECT(ADDRESS($F479,1,4,1,$F$3))</f>
        <v>0</v>
      </c>
      <c r="B479" s="203">
        <f ca="1">INDIRECT(ADDRESS($F479,2,4,1,$F$3))</f>
        <v>0</v>
      </c>
      <c r="C479" s="204">
        <f ca="1">INDIRECT(ADDRESS($F479,3,4,1,$F$3))</f>
        <v>0</v>
      </c>
      <c r="D479" s="205">
        <f ca="1">INDIRECT(ADDRESS($F479,4,4,1,$F$3))</f>
        <v>0</v>
      </c>
      <c r="E479" s="206">
        <f ca="1">INDIRECT(ADDRESS($F479,5,4,1,$F$3))</f>
        <v>0</v>
      </c>
      <c r="F479" s="207">
        <f>F477+1</f>
        <v>245</v>
      </c>
      <c r="G479" s="208" t="str">
        <f ca="1">IF(A479="","",IF(A479="S","",IF(A479=0,"","tisk")))</f>
        <v/>
      </c>
      <c r="H479" s="193">
        <f ca="1">1000*ROUND(E479,3)-1000*E479</f>
        <v>0</v>
      </c>
      <c r="I479" s="209" t="str">
        <f ca="1">IF(A479="Díl:","díl","")</f>
        <v/>
      </c>
      <c r="J479" s="92"/>
      <c r="K479" s="92"/>
      <c r="L479" s="87"/>
      <c r="M479" s="88"/>
      <c r="N479" s="89"/>
      <c r="O479" s="90"/>
      <c r="P479" s="72"/>
      <c r="Q479" s="72"/>
    </row>
    <row r="480" spans="1:17">
      <c r="A480" s="196"/>
      <c r="B480" s="196"/>
      <c r="C480" s="197">
        <f ca="1">IF(ISNUMBER(E479)=TRUE,INDIRECT(ADDRESS($F479,16,4,1,$F$3)),"")</f>
        <v>0</v>
      </c>
      <c r="D480" s="198"/>
      <c r="E480" s="199"/>
      <c r="F480" s="200"/>
      <c r="G480" s="201" t="str">
        <f ca="1">IF(C480="","",IF(C480=0,"","tisk"))</f>
        <v/>
      </c>
      <c r="H480" s="202"/>
      <c r="I480" s="91"/>
      <c r="J480" s="92"/>
      <c r="K480" s="92"/>
      <c r="L480" s="87"/>
      <c r="M480" s="88"/>
      <c r="N480" s="89"/>
      <c r="O480" s="90"/>
      <c r="P480" s="72"/>
      <c r="Q480" s="72"/>
    </row>
    <row r="481" spans="1:17">
      <c r="A481" s="203" t="str">
        <f ca="1">INDIRECT(ADDRESS($F481,1,4,1,$F$3))</f>
        <v>Díl:</v>
      </c>
      <c r="B481" s="203" t="str">
        <f ca="1">INDIRECT(ADDRESS($F481,2,4,1,$F$3))</f>
        <v>4</v>
      </c>
      <c r="C481" s="204" t="str">
        <f ca="1">INDIRECT(ADDRESS($F481,3,4,1,$F$3))</f>
        <v>Vodorovné konstrukce</v>
      </c>
      <c r="D481" s="205">
        <f ca="1">INDIRECT(ADDRESS($F481,4,4,1,$F$3))</f>
        <v>0</v>
      </c>
      <c r="E481" s="206">
        <f ca="1">INDIRECT(ADDRESS($F481,5,4,1,$F$3))</f>
        <v>0</v>
      </c>
      <c r="F481" s="207">
        <f>F479+1</f>
        <v>246</v>
      </c>
      <c r="G481" s="208" t="str">
        <f ca="1">IF(A481="","",IF(A481="S","",IF(A481=0,"","tisk")))</f>
        <v>tisk</v>
      </c>
      <c r="H481" s="193">
        <f ca="1">1000*ROUND(E481,3)-1000*E481</f>
        <v>0</v>
      </c>
      <c r="I481" s="209" t="str">
        <f ca="1">IF(A481="Díl:","díl","")</f>
        <v>díl</v>
      </c>
      <c r="J481" s="92"/>
      <c r="K481" s="92"/>
      <c r="L481" s="87"/>
      <c r="M481" s="88"/>
      <c r="N481" s="89"/>
      <c r="O481" s="90"/>
      <c r="P481" s="72"/>
      <c r="Q481" s="72"/>
    </row>
    <row r="482" spans="1:17">
      <c r="A482" s="196"/>
      <c r="B482" s="196"/>
      <c r="C482" s="197">
        <f ca="1">IF(ISNUMBER(E481)=TRUE,INDIRECT(ADDRESS($F481,16,4,1,$F$3)),"")</f>
        <v>0</v>
      </c>
      <c r="D482" s="198"/>
      <c r="E482" s="199"/>
      <c r="F482" s="200"/>
      <c r="G482" s="201" t="str">
        <f ca="1">IF(C482="","",IF(C482=0,"","tisk"))</f>
        <v/>
      </c>
      <c r="H482" s="202"/>
      <c r="I482" s="91"/>
      <c r="J482" s="92"/>
      <c r="K482" s="92"/>
      <c r="L482" s="87"/>
      <c r="M482" s="88"/>
      <c r="N482" s="89"/>
      <c r="O482" s="90"/>
      <c r="P482" s="72"/>
      <c r="Q482" s="72"/>
    </row>
    <row r="483" spans="1:17">
      <c r="A483" s="203">
        <f ca="1">INDIRECT(ADDRESS($F483,1,4,1,$F$3))</f>
        <v>32</v>
      </c>
      <c r="B483" s="203" t="str">
        <f ca="1">INDIRECT(ADDRESS($F483,2,4,1,$F$3))</f>
        <v>45131R</v>
      </c>
      <c r="C483" s="204" t="str">
        <f ca="1">INDIRECT(ADDRESS($F483,3,4,1,$F$3))</f>
        <v>PODKLADNÍ A VÝPLŇOVÉ VRSTVY Z PROSTÉHO BETONU C12/15</v>
      </c>
      <c r="D483" s="205" t="str">
        <f ca="1">INDIRECT(ADDRESS($F483,4,4,1,$F$3))</f>
        <v>M3</v>
      </c>
      <c r="E483" s="206">
        <f ca="1">INDIRECT(ADDRESS($F483,5,4,1,$F$3))</f>
        <v>1.33</v>
      </c>
      <c r="F483" s="207">
        <f>F481+1</f>
        <v>247</v>
      </c>
      <c r="G483" s="208" t="str">
        <f ca="1">IF(A483="","",IF(A483="S","",IF(A483=0,"","tisk")))</f>
        <v>tisk</v>
      </c>
      <c r="H483" s="193">
        <f ca="1">1000*ROUND(E483,3)-1000*E483</f>
        <v>0</v>
      </c>
      <c r="I483" s="209" t="str">
        <f ca="1">IF(A483="Díl:","díl","")</f>
        <v/>
      </c>
      <c r="J483" s="92"/>
      <c r="K483" s="92"/>
      <c r="L483" s="87"/>
      <c r="M483" s="88"/>
      <c r="N483" s="89"/>
      <c r="O483" s="90"/>
      <c r="P483" s="72"/>
      <c r="Q483" s="72"/>
    </row>
    <row r="484" spans="1:17">
      <c r="A484" s="196"/>
      <c r="B484" s="196"/>
      <c r="C484" s="197" t="str">
        <f ca="1">IF(ISNUMBER(E483)=TRUE,INDIRECT(ADDRESS($F483,16,4,1,$F$3)),"")</f>
        <v>Viz výpočet výměr</v>
      </c>
      <c r="D484" s="198"/>
      <c r="E484" s="199"/>
      <c r="F484" s="200"/>
      <c r="G484" s="201" t="str">
        <f ca="1">IF(C484="","",IF(C484=0,"","tisk"))</f>
        <v>tisk</v>
      </c>
      <c r="H484" s="202"/>
      <c r="I484" s="91"/>
      <c r="J484" s="92"/>
      <c r="K484" s="92"/>
      <c r="L484" s="87"/>
      <c r="M484" s="88"/>
      <c r="N484" s="89"/>
      <c r="O484" s="90"/>
      <c r="P484" s="72"/>
      <c r="Q484" s="72"/>
    </row>
    <row r="485" spans="1:17">
      <c r="A485" s="203">
        <f ca="1">INDIRECT(ADDRESS($F485,1,4,1,$F$3))</f>
        <v>33</v>
      </c>
      <c r="B485" s="203" t="str">
        <f ca="1">INDIRECT(ADDRESS($F485,2,4,1,$F$3))</f>
        <v>63145R</v>
      </c>
      <c r="C485" s="204" t="str">
        <f ca="1">INDIRECT(ADDRESS($F485,3,4,1,$F$3))</f>
        <v>CEMENTOVÝ POTĚR TL DO 40MM BEZ VLOŽKY</v>
      </c>
      <c r="D485" s="205" t="str">
        <f ca="1">INDIRECT(ADDRESS($F485,4,4,1,$F$3))</f>
        <v>M2</v>
      </c>
      <c r="E485" s="206">
        <f ca="1">INDIRECT(ADDRESS($F485,5,4,1,$F$3))</f>
        <v>12.7</v>
      </c>
      <c r="F485" s="207">
        <f>F483+1</f>
        <v>248</v>
      </c>
      <c r="G485" s="208" t="str">
        <f ca="1">IF(A485="","",IF(A485="S","",IF(A485=0,"","tisk")))</f>
        <v>tisk</v>
      </c>
      <c r="H485" s="193">
        <f ca="1">1000*ROUND(E485,3)-1000*E485</f>
        <v>0</v>
      </c>
      <c r="I485" s="209" t="str">
        <f ca="1">IF(A485="Díl:","díl","")</f>
        <v/>
      </c>
      <c r="J485" s="92"/>
      <c r="K485" s="92"/>
      <c r="L485" s="87"/>
      <c r="M485" s="88"/>
      <c r="N485" s="89"/>
      <c r="O485" s="90"/>
      <c r="P485" s="72"/>
      <c r="Q485" s="72"/>
    </row>
    <row r="486" spans="1:17">
      <c r="A486" s="196"/>
      <c r="B486" s="196"/>
      <c r="C486" s="197" t="str">
        <f ca="1">IF(ISNUMBER(E485)=TRUE,INDIRECT(ADDRESS($F485,16,4,1,$F$3)),"")</f>
        <v>Viz výpočet výměr</v>
      </c>
      <c r="D486" s="198"/>
      <c r="E486" s="199"/>
      <c r="F486" s="200"/>
      <c r="G486" s="201" t="str">
        <f ca="1">IF(C486="","",IF(C486=0,"","tisk"))</f>
        <v>tisk</v>
      </c>
      <c r="H486" s="202"/>
      <c r="I486" s="91"/>
      <c r="J486" s="92"/>
      <c r="K486" s="92"/>
      <c r="L486" s="87"/>
      <c r="M486" s="88"/>
      <c r="N486" s="89"/>
      <c r="O486" s="90"/>
      <c r="P486" s="72"/>
      <c r="Q486" s="72"/>
    </row>
    <row r="487" spans="1:17">
      <c r="A487" s="203">
        <f ca="1">INDIRECT(ADDRESS($F487,1,4,1,$F$3))</f>
        <v>0</v>
      </c>
      <c r="B487" s="203">
        <f ca="1">INDIRECT(ADDRESS($F487,2,4,1,$F$3))</f>
        <v>0</v>
      </c>
      <c r="C487" s="204">
        <f ca="1">INDIRECT(ADDRESS($F487,3,4,1,$F$3))</f>
        <v>0</v>
      </c>
      <c r="D487" s="205">
        <f ca="1">INDIRECT(ADDRESS($F487,4,4,1,$F$3))</f>
        <v>0</v>
      </c>
      <c r="E487" s="206">
        <f ca="1">INDIRECT(ADDRESS($F487,5,4,1,$F$3))</f>
        <v>0</v>
      </c>
      <c r="F487" s="207">
        <f>F485+1</f>
        <v>249</v>
      </c>
      <c r="G487" s="208" t="str">
        <f ca="1">IF(A487="","",IF(A487="S","",IF(A487=0,"","tisk")))</f>
        <v/>
      </c>
      <c r="H487" s="193">
        <f ca="1">1000*ROUND(E487,3)-1000*E487</f>
        <v>0</v>
      </c>
      <c r="I487" s="209" t="str">
        <f ca="1">IF(A487="Díl:","díl","")</f>
        <v/>
      </c>
      <c r="J487" s="92"/>
      <c r="K487" s="92"/>
      <c r="L487" s="87"/>
      <c r="M487" s="88"/>
      <c r="N487" s="89"/>
      <c r="O487" s="90"/>
      <c r="P487" s="72"/>
      <c r="Q487" s="72"/>
    </row>
    <row r="488" spans="1:17">
      <c r="A488" s="196"/>
      <c r="B488" s="196"/>
      <c r="C488" s="197">
        <f ca="1">IF(ISNUMBER(E487)=TRUE,INDIRECT(ADDRESS($F487,16,4,1,$F$3)),"")</f>
        <v>0</v>
      </c>
      <c r="D488" s="198"/>
      <c r="E488" s="199"/>
      <c r="F488" s="200"/>
      <c r="G488" s="201" t="str">
        <f ca="1">IF(C488="","",IF(C488=0,"","tisk"))</f>
        <v/>
      </c>
      <c r="H488" s="202"/>
      <c r="I488" s="91"/>
      <c r="J488" s="92"/>
      <c r="K488" s="92"/>
      <c r="L488" s="87"/>
      <c r="M488" s="88"/>
      <c r="N488" s="89"/>
      <c r="O488" s="90"/>
      <c r="P488" s="72"/>
      <c r="Q488" s="72"/>
    </row>
    <row r="489" spans="1:17">
      <c r="E489" s="82" t="s">
        <v>42</v>
      </c>
      <c r="I489" s="24"/>
      <c r="L489" s="87"/>
    </row>
    <row r="490" spans="1:17">
      <c r="E490" s="82" t="s">
        <v>42</v>
      </c>
      <c r="I490" s="24"/>
      <c r="L490" s="87"/>
    </row>
    <row r="491" spans="1:17">
      <c r="E491" s="82" t="s">
        <v>42</v>
      </c>
      <c r="I491" s="24"/>
      <c r="L491" s="87"/>
    </row>
    <row r="492" spans="1:17">
      <c r="E492" s="82" t="s">
        <v>42</v>
      </c>
      <c r="I492" s="24"/>
      <c r="L492" s="87"/>
    </row>
    <row r="493" spans="1:17">
      <c r="E493" s="82" t="s">
        <v>42</v>
      </c>
      <c r="I493" s="24"/>
      <c r="L493" s="87"/>
    </row>
    <row r="494" spans="1:17">
      <c r="E494" s="82" t="s">
        <v>42</v>
      </c>
      <c r="I494" s="24"/>
      <c r="L494" s="87"/>
    </row>
    <row r="495" spans="1:17">
      <c r="E495" s="82" t="s">
        <v>42</v>
      </c>
      <c r="I495" s="24"/>
      <c r="L495" s="87"/>
    </row>
    <row r="496" spans="1:17">
      <c r="E496" s="82" t="s">
        <v>42</v>
      </c>
      <c r="I496" s="24"/>
      <c r="L496" s="87"/>
    </row>
    <row r="497" spans="5:12">
      <c r="E497" s="82" t="s">
        <v>42</v>
      </c>
      <c r="I497" s="24"/>
      <c r="L497" s="87"/>
    </row>
    <row r="498" spans="5:12">
      <c r="E498" s="82" t="s">
        <v>42</v>
      </c>
      <c r="I498" s="24"/>
      <c r="L498" s="87"/>
    </row>
    <row r="499" spans="5:12">
      <c r="E499" s="82" t="s">
        <v>42</v>
      </c>
      <c r="I499" s="24"/>
      <c r="L499" s="87"/>
    </row>
    <row r="500" spans="5:12">
      <c r="E500" s="82" t="s">
        <v>42</v>
      </c>
      <c r="I500" s="24"/>
      <c r="L500" s="87"/>
    </row>
    <row r="501" spans="5:12">
      <c r="E501" s="82" t="s">
        <v>42</v>
      </c>
      <c r="I501" s="24"/>
      <c r="L501" s="87"/>
    </row>
    <row r="502" spans="5:12">
      <c r="E502" s="82" t="s">
        <v>42</v>
      </c>
      <c r="I502" s="24"/>
      <c r="L502" s="87"/>
    </row>
    <row r="503" spans="5:12">
      <c r="E503" s="82" t="s">
        <v>42</v>
      </c>
      <c r="I503" s="24"/>
      <c r="L503" s="87"/>
    </row>
    <row r="504" spans="5:12">
      <c r="E504" s="82" t="s">
        <v>42</v>
      </c>
      <c r="I504" s="24"/>
      <c r="L504" s="87"/>
    </row>
    <row r="505" spans="5:12">
      <c r="E505" s="82" t="s">
        <v>42</v>
      </c>
      <c r="I505" s="24"/>
      <c r="L505" s="87"/>
    </row>
    <row r="506" spans="5:12">
      <c r="E506" s="82" t="s">
        <v>42</v>
      </c>
      <c r="I506" s="24"/>
      <c r="L506" s="87"/>
    </row>
    <row r="507" spans="5:12">
      <c r="E507" s="82" t="s">
        <v>42</v>
      </c>
      <c r="I507" s="24"/>
      <c r="L507" s="87"/>
    </row>
    <row r="508" spans="5:12">
      <c r="E508" s="82" t="s">
        <v>42</v>
      </c>
      <c r="I508" s="24"/>
      <c r="L508" s="87"/>
    </row>
    <row r="509" spans="5:12">
      <c r="E509" s="82" t="s">
        <v>42</v>
      </c>
      <c r="I509" s="24"/>
      <c r="L509" s="87"/>
    </row>
    <row r="510" spans="5:12">
      <c r="E510" s="82" t="s">
        <v>42</v>
      </c>
      <c r="I510" s="24"/>
      <c r="L510" s="87"/>
    </row>
    <row r="511" spans="5:12">
      <c r="E511" s="82" t="s">
        <v>42</v>
      </c>
      <c r="I511" s="24"/>
      <c r="L511" s="87"/>
    </row>
    <row r="512" spans="5:12">
      <c r="E512" s="82" t="s">
        <v>42</v>
      </c>
      <c r="I512" s="24"/>
      <c r="L512" s="87"/>
    </row>
    <row r="513" spans="5:12">
      <c r="E513" s="82" t="s">
        <v>42</v>
      </c>
      <c r="I513" s="24"/>
      <c r="L513" s="87"/>
    </row>
    <row r="514" spans="5:12">
      <c r="E514" s="82" t="s">
        <v>42</v>
      </c>
      <c r="I514" s="24"/>
      <c r="L514" s="87"/>
    </row>
    <row r="515" spans="5:12">
      <c r="E515" s="82" t="s">
        <v>42</v>
      </c>
      <c r="I515" s="24"/>
      <c r="L515" s="87"/>
    </row>
    <row r="516" spans="5:12">
      <c r="E516" s="82" t="s">
        <v>42</v>
      </c>
      <c r="I516" s="24"/>
      <c r="L516" s="87"/>
    </row>
    <row r="517" spans="5:12">
      <c r="E517" s="82" t="s">
        <v>42</v>
      </c>
      <c r="I517" s="24"/>
      <c r="L517" s="87"/>
    </row>
    <row r="518" spans="5:12">
      <c r="E518" s="82" t="s">
        <v>42</v>
      </c>
      <c r="I518" s="24"/>
      <c r="L518" s="87"/>
    </row>
    <row r="519" spans="5:12">
      <c r="E519" s="82" t="s">
        <v>42</v>
      </c>
      <c r="I519" s="24"/>
      <c r="L519" s="87"/>
    </row>
    <row r="520" spans="5:12">
      <c r="E520" s="82" t="s">
        <v>42</v>
      </c>
      <c r="I520" s="24"/>
      <c r="L520" s="87"/>
    </row>
    <row r="521" spans="5:12">
      <c r="E521" s="82" t="s">
        <v>42</v>
      </c>
      <c r="I521" s="24"/>
      <c r="L521" s="87"/>
    </row>
    <row r="522" spans="5:12">
      <c r="E522" s="82" t="s">
        <v>42</v>
      </c>
      <c r="I522" s="24"/>
      <c r="L522" s="87"/>
    </row>
    <row r="523" spans="5:12">
      <c r="E523" s="82" t="s">
        <v>42</v>
      </c>
      <c r="I523" s="24"/>
      <c r="L523" s="87"/>
    </row>
    <row r="524" spans="5:12">
      <c r="E524" s="82" t="s">
        <v>42</v>
      </c>
      <c r="I524" s="24"/>
      <c r="L524" s="87"/>
    </row>
    <row r="525" spans="5:12">
      <c r="E525" s="82" t="s">
        <v>42</v>
      </c>
      <c r="I525" s="24"/>
      <c r="L525" s="87"/>
    </row>
    <row r="526" spans="5:12">
      <c r="E526" s="82" t="s">
        <v>42</v>
      </c>
      <c r="I526" s="24"/>
      <c r="L526" s="87"/>
    </row>
    <row r="527" spans="5:12">
      <c r="E527" s="82" t="s">
        <v>42</v>
      </c>
      <c r="I527" s="24"/>
      <c r="L527" s="87"/>
    </row>
    <row r="528" spans="5:12">
      <c r="E528" s="82" t="s">
        <v>42</v>
      </c>
      <c r="I528" s="24"/>
      <c r="L528" s="87"/>
    </row>
    <row r="529" spans="5:12">
      <c r="E529" s="82" t="s">
        <v>42</v>
      </c>
      <c r="I529" s="24"/>
      <c r="L529" s="87"/>
    </row>
    <row r="530" spans="5:12">
      <c r="E530" s="82" t="s">
        <v>42</v>
      </c>
      <c r="I530" s="24"/>
      <c r="L530" s="87"/>
    </row>
    <row r="531" spans="5:12">
      <c r="E531" s="82" t="s">
        <v>42</v>
      </c>
      <c r="I531" s="24"/>
      <c r="L531" s="87"/>
    </row>
    <row r="532" spans="5:12">
      <c r="E532" s="82" t="s">
        <v>42</v>
      </c>
      <c r="I532" s="24"/>
      <c r="L532" s="87"/>
    </row>
    <row r="533" spans="5:12">
      <c r="E533" s="82" t="s">
        <v>42</v>
      </c>
      <c r="I533" s="24"/>
      <c r="L533" s="87"/>
    </row>
    <row r="534" spans="5:12">
      <c r="E534" s="82" t="s">
        <v>42</v>
      </c>
      <c r="I534" s="24"/>
      <c r="L534" s="87"/>
    </row>
    <row r="535" spans="5:12">
      <c r="E535" s="82" t="s">
        <v>42</v>
      </c>
      <c r="I535" s="24"/>
      <c r="L535" s="87"/>
    </row>
    <row r="536" spans="5:12">
      <c r="E536" s="82" t="s">
        <v>42</v>
      </c>
      <c r="I536" s="24"/>
      <c r="L536" s="87"/>
    </row>
    <row r="537" spans="5:12">
      <c r="E537" s="82" t="s">
        <v>42</v>
      </c>
      <c r="I537" s="24"/>
      <c r="L537" s="87"/>
    </row>
    <row r="538" spans="5:12">
      <c r="E538" s="82" t="s">
        <v>42</v>
      </c>
      <c r="I538" s="24"/>
      <c r="L538" s="87"/>
    </row>
    <row r="539" spans="5:12">
      <c r="E539" s="82" t="s">
        <v>42</v>
      </c>
      <c r="I539" s="24"/>
      <c r="L539" s="87"/>
    </row>
    <row r="540" spans="5:12">
      <c r="E540" s="82" t="s">
        <v>42</v>
      </c>
      <c r="I540" s="24"/>
      <c r="L540" s="87"/>
    </row>
    <row r="541" spans="5:12">
      <c r="E541" s="82" t="s">
        <v>42</v>
      </c>
      <c r="I541" s="24"/>
      <c r="L541" s="87"/>
    </row>
    <row r="542" spans="5:12">
      <c r="E542" s="82" t="s">
        <v>42</v>
      </c>
      <c r="I542" s="24"/>
      <c r="L542" s="87"/>
    </row>
    <row r="543" spans="5:12">
      <c r="E543" s="82" t="s">
        <v>42</v>
      </c>
      <c r="I543" s="24"/>
      <c r="L543" s="87"/>
    </row>
    <row r="544" spans="5:12">
      <c r="E544" s="82" t="s">
        <v>42</v>
      </c>
      <c r="I544" s="24"/>
      <c r="L544" s="87"/>
    </row>
    <row r="545" spans="5:12">
      <c r="E545" s="82" t="s">
        <v>42</v>
      </c>
      <c r="I545" s="24"/>
      <c r="L545" s="87"/>
    </row>
    <row r="546" spans="5:12">
      <c r="E546" s="82" t="s">
        <v>42</v>
      </c>
      <c r="I546" s="24"/>
      <c r="L546" s="87"/>
    </row>
    <row r="547" spans="5:12">
      <c r="E547" s="82" t="s">
        <v>42</v>
      </c>
      <c r="I547" s="24"/>
      <c r="L547" s="87"/>
    </row>
    <row r="548" spans="5:12">
      <c r="E548" s="82" t="s">
        <v>42</v>
      </c>
      <c r="I548" s="24"/>
      <c r="L548" s="87"/>
    </row>
    <row r="549" spans="5:12">
      <c r="E549" s="82" t="s">
        <v>42</v>
      </c>
      <c r="I549" s="24"/>
      <c r="L549" s="87"/>
    </row>
    <row r="550" spans="5:12">
      <c r="E550" s="82" t="s">
        <v>42</v>
      </c>
      <c r="I550" s="24"/>
      <c r="L550" s="87"/>
    </row>
    <row r="551" spans="5:12">
      <c r="E551" s="82" t="s">
        <v>42</v>
      </c>
      <c r="I551" s="24"/>
      <c r="L551" s="87"/>
    </row>
    <row r="552" spans="5:12">
      <c r="E552" s="82" t="s">
        <v>42</v>
      </c>
      <c r="I552" s="24"/>
      <c r="L552" s="87"/>
    </row>
    <row r="553" spans="5:12">
      <c r="E553" s="82" t="s">
        <v>42</v>
      </c>
      <c r="I553" s="24"/>
      <c r="L553" s="87"/>
    </row>
    <row r="554" spans="5:12">
      <c r="E554" s="82" t="s">
        <v>42</v>
      </c>
      <c r="I554" s="24"/>
      <c r="L554" s="87"/>
    </row>
    <row r="555" spans="5:12">
      <c r="E555" s="82" t="s">
        <v>42</v>
      </c>
      <c r="I555" s="24"/>
      <c r="L555" s="87"/>
    </row>
    <row r="556" spans="5:12">
      <c r="E556" s="82" t="s">
        <v>42</v>
      </c>
      <c r="I556" s="24"/>
      <c r="L556" s="87"/>
    </row>
    <row r="557" spans="5:12">
      <c r="E557" s="82" t="s">
        <v>42</v>
      </c>
      <c r="I557" s="24"/>
      <c r="L557" s="87"/>
    </row>
    <row r="558" spans="5:12">
      <c r="E558" s="82" t="s">
        <v>42</v>
      </c>
      <c r="I558" s="24"/>
      <c r="L558" s="87"/>
    </row>
    <row r="559" spans="5:12">
      <c r="E559" s="82" t="s">
        <v>42</v>
      </c>
      <c r="I559" s="24"/>
      <c r="L559" s="87"/>
    </row>
    <row r="560" spans="5:12">
      <c r="E560" s="82" t="s">
        <v>42</v>
      </c>
      <c r="I560" s="24"/>
      <c r="L560" s="87"/>
    </row>
    <row r="561" spans="5:12">
      <c r="E561" s="82" t="s">
        <v>42</v>
      </c>
      <c r="I561" s="24"/>
      <c r="L561" s="87"/>
    </row>
    <row r="562" spans="5:12">
      <c r="E562" s="82" t="s">
        <v>42</v>
      </c>
      <c r="I562" s="24"/>
      <c r="L562" s="87"/>
    </row>
    <row r="563" spans="5:12">
      <c r="E563" s="82" t="s">
        <v>42</v>
      </c>
      <c r="I563" s="24"/>
      <c r="L563" s="87"/>
    </row>
    <row r="564" spans="5:12">
      <c r="E564" s="82" t="s">
        <v>42</v>
      </c>
      <c r="I564" s="24"/>
      <c r="L564" s="87"/>
    </row>
    <row r="565" spans="5:12">
      <c r="E565" s="82" t="s">
        <v>42</v>
      </c>
      <c r="I565" s="24"/>
      <c r="L565" s="87"/>
    </row>
    <row r="566" spans="5:12">
      <c r="E566" s="82" t="s">
        <v>42</v>
      </c>
      <c r="I566" s="24"/>
      <c r="L566" s="87"/>
    </row>
    <row r="567" spans="5:12">
      <c r="E567" s="82" t="s">
        <v>42</v>
      </c>
      <c r="I567" s="24"/>
      <c r="L567" s="87"/>
    </row>
    <row r="568" spans="5:12">
      <c r="E568" s="82" t="s">
        <v>42</v>
      </c>
      <c r="I568" s="24"/>
      <c r="L568" s="87"/>
    </row>
    <row r="569" spans="5:12">
      <c r="E569" s="82" t="s">
        <v>42</v>
      </c>
      <c r="I569" s="24"/>
      <c r="L569" s="87"/>
    </row>
    <row r="570" spans="5:12">
      <c r="E570" s="82" t="s">
        <v>42</v>
      </c>
      <c r="I570" s="24"/>
      <c r="L570" s="87"/>
    </row>
    <row r="571" spans="5:12">
      <c r="E571" s="82" t="s">
        <v>42</v>
      </c>
      <c r="I571" s="24"/>
      <c r="L571" s="87"/>
    </row>
    <row r="572" spans="5:12">
      <c r="E572" s="82" t="s">
        <v>42</v>
      </c>
      <c r="I572" s="24"/>
      <c r="L572" s="87"/>
    </row>
    <row r="573" spans="5:12">
      <c r="E573" s="82" t="s">
        <v>42</v>
      </c>
      <c r="I573" s="24"/>
      <c r="L573" s="87"/>
    </row>
    <row r="574" spans="5:12">
      <c r="E574" s="82" t="s">
        <v>42</v>
      </c>
      <c r="I574" s="24"/>
      <c r="L574" s="87"/>
    </row>
    <row r="575" spans="5:12">
      <c r="E575" s="82" t="s">
        <v>42</v>
      </c>
      <c r="I575" s="24"/>
      <c r="L575" s="87"/>
    </row>
    <row r="576" spans="5:12">
      <c r="E576" s="82" t="s">
        <v>42</v>
      </c>
      <c r="I576" s="24"/>
      <c r="L576" s="87"/>
    </row>
    <row r="577" spans="5:12">
      <c r="E577" s="82" t="s">
        <v>42</v>
      </c>
      <c r="I577" s="24"/>
      <c r="L577" s="87"/>
    </row>
    <row r="578" spans="5:12">
      <c r="E578" s="82" t="s">
        <v>42</v>
      </c>
      <c r="I578" s="24"/>
      <c r="L578" s="87"/>
    </row>
    <row r="579" spans="5:12">
      <c r="E579" s="82" t="s">
        <v>42</v>
      </c>
      <c r="I579" s="24"/>
      <c r="L579" s="87"/>
    </row>
    <row r="580" spans="5:12">
      <c r="E580" s="82" t="s">
        <v>42</v>
      </c>
      <c r="I580" s="24"/>
      <c r="L580" s="87"/>
    </row>
    <row r="581" spans="5:12">
      <c r="E581" s="82" t="s">
        <v>42</v>
      </c>
      <c r="I581" s="24"/>
      <c r="L581" s="87"/>
    </row>
    <row r="582" spans="5:12">
      <c r="E582" s="82" t="s">
        <v>42</v>
      </c>
      <c r="I582" s="24"/>
      <c r="L582" s="87"/>
    </row>
    <row r="583" spans="5:12">
      <c r="E583" s="82" t="s">
        <v>42</v>
      </c>
      <c r="I583" s="24"/>
      <c r="L583" s="87"/>
    </row>
    <row r="584" spans="5:12">
      <c r="E584" s="82" t="s">
        <v>42</v>
      </c>
      <c r="I584" s="24"/>
      <c r="L584" s="87"/>
    </row>
    <row r="585" spans="5:12">
      <c r="E585" s="82" t="s">
        <v>42</v>
      </c>
      <c r="I585" s="24"/>
      <c r="L585" s="87"/>
    </row>
    <row r="586" spans="5:12">
      <c r="E586" s="82" t="s">
        <v>42</v>
      </c>
      <c r="I586" s="24"/>
      <c r="L586" s="87"/>
    </row>
    <row r="587" spans="5:12">
      <c r="E587" s="82" t="s">
        <v>42</v>
      </c>
      <c r="I587" s="24"/>
      <c r="L587" s="87"/>
    </row>
    <row r="588" spans="5:12">
      <c r="E588" s="82" t="s">
        <v>42</v>
      </c>
      <c r="I588" s="24"/>
      <c r="L588" s="87"/>
    </row>
    <row r="589" spans="5:12">
      <c r="E589" s="82" t="s">
        <v>42</v>
      </c>
      <c r="I589" s="24"/>
      <c r="L589" s="87"/>
    </row>
    <row r="590" spans="5:12">
      <c r="E590" s="82" t="s">
        <v>42</v>
      </c>
      <c r="I590" s="24"/>
      <c r="L590" s="87"/>
    </row>
    <row r="591" spans="5:12">
      <c r="E591" s="82" t="s">
        <v>42</v>
      </c>
      <c r="I591" s="24"/>
      <c r="L591" s="87"/>
    </row>
    <row r="592" spans="5:12">
      <c r="E592" s="82" t="s">
        <v>42</v>
      </c>
      <c r="I592" s="24"/>
      <c r="L592" s="87"/>
    </row>
    <row r="593" spans="5:12">
      <c r="E593" s="82" t="s">
        <v>42</v>
      </c>
      <c r="I593" s="24"/>
      <c r="L593" s="87"/>
    </row>
    <row r="594" spans="5:12">
      <c r="E594" s="82" t="s">
        <v>42</v>
      </c>
      <c r="I594" s="24"/>
      <c r="L594" s="87"/>
    </row>
    <row r="595" spans="5:12">
      <c r="E595" s="82" t="s">
        <v>42</v>
      </c>
      <c r="I595" s="24"/>
      <c r="L595" s="87"/>
    </row>
    <row r="596" spans="5:12">
      <c r="E596" s="82" t="s">
        <v>42</v>
      </c>
      <c r="I596" s="24"/>
      <c r="L596" s="87"/>
    </row>
    <row r="597" spans="5:12">
      <c r="E597" s="82" t="s">
        <v>42</v>
      </c>
      <c r="I597" s="24"/>
      <c r="L597" s="87"/>
    </row>
    <row r="598" spans="5:12">
      <c r="E598" s="82" t="s">
        <v>42</v>
      </c>
      <c r="I598" s="24"/>
      <c r="L598" s="87"/>
    </row>
    <row r="599" spans="5:12">
      <c r="E599" s="82" t="s">
        <v>42</v>
      </c>
      <c r="I599" s="24"/>
      <c r="L599" s="87"/>
    </row>
    <row r="600" spans="5:12">
      <c r="E600" s="82" t="s">
        <v>42</v>
      </c>
      <c r="I600" s="24"/>
      <c r="L600" s="87"/>
    </row>
    <row r="601" spans="5:12">
      <c r="E601" s="82" t="s">
        <v>42</v>
      </c>
      <c r="I601" s="24"/>
      <c r="L601" s="87"/>
    </row>
    <row r="602" spans="5:12">
      <c r="E602" s="82" t="s">
        <v>42</v>
      </c>
      <c r="I602" s="24"/>
      <c r="L602" s="87"/>
    </row>
    <row r="603" spans="5:12">
      <c r="E603" s="82" t="s">
        <v>42</v>
      </c>
      <c r="I603" s="24"/>
      <c r="L603" s="87"/>
    </row>
    <row r="604" spans="5:12">
      <c r="E604" s="82" t="s">
        <v>42</v>
      </c>
      <c r="I604" s="24"/>
      <c r="L604" s="87"/>
    </row>
    <row r="605" spans="5:12">
      <c r="E605" s="82" t="s">
        <v>42</v>
      </c>
      <c r="I605" s="24"/>
      <c r="L605" s="87"/>
    </row>
    <row r="606" spans="5:12">
      <c r="E606" s="82" t="s">
        <v>42</v>
      </c>
      <c r="I606" s="24"/>
      <c r="L606" s="87"/>
    </row>
    <row r="607" spans="5:12">
      <c r="E607" s="82" t="s">
        <v>42</v>
      </c>
      <c r="I607" s="24"/>
      <c r="L607" s="87"/>
    </row>
    <row r="608" spans="5:12">
      <c r="E608" s="82" t="s">
        <v>42</v>
      </c>
      <c r="I608" s="24"/>
      <c r="L608" s="87"/>
    </row>
    <row r="609" spans="5:12">
      <c r="E609" s="82" t="s">
        <v>42</v>
      </c>
      <c r="I609" s="24"/>
      <c r="L609" s="87"/>
    </row>
    <row r="610" spans="5:12">
      <c r="E610" s="82" t="s">
        <v>42</v>
      </c>
      <c r="I610" s="24"/>
      <c r="L610" s="87"/>
    </row>
    <row r="611" spans="5:12">
      <c r="E611" s="82" t="s">
        <v>42</v>
      </c>
      <c r="I611" s="24"/>
      <c r="L611" s="87"/>
    </row>
    <row r="612" spans="5:12">
      <c r="E612" s="82" t="s">
        <v>42</v>
      </c>
      <c r="I612" s="24"/>
      <c r="L612" s="87"/>
    </row>
    <row r="613" spans="5:12">
      <c r="E613" s="82" t="s">
        <v>42</v>
      </c>
      <c r="I613" s="24"/>
      <c r="L613" s="87"/>
    </row>
    <row r="614" spans="5:12">
      <c r="E614" s="82" t="s">
        <v>42</v>
      </c>
      <c r="I614" s="24"/>
      <c r="L614" s="87"/>
    </row>
    <row r="615" spans="5:12">
      <c r="E615" s="82" t="s">
        <v>42</v>
      </c>
      <c r="I615" s="24"/>
      <c r="L615" s="87"/>
    </row>
    <row r="616" spans="5:12">
      <c r="E616" s="82" t="s">
        <v>42</v>
      </c>
      <c r="I616" s="24"/>
      <c r="L616" s="87"/>
    </row>
    <row r="617" spans="5:12">
      <c r="E617" s="82" t="s">
        <v>42</v>
      </c>
      <c r="I617" s="24"/>
      <c r="L617" s="87"/>
    </row>
    <row r="618" spans="5:12">
      <c r="E618" s="82" t="s">
        <v>42</v>
      </c>
      <c r="I618" s="24"/>
      <c r="L618" s="87"/>
    </row>
    <row r="619" spans="5:12">
      <c r="E619" s="82" t="s">
        <v>42</v>
      </c>
      <c r="I619" s="24"/>
      <c r="L619" s="87"/>
    </row>
    <row r="620" spans="5:12">
      <c r="E620" s="82" t="s">
        <v>42</v>
      </c>
      <c r="I620" s="24"/>
      <c r="L620" s="87"/>
    </row>
    <row r="621" spans="5:12">
      <c r="E621" s="82" t="s">
        <v>42</v>
      </c>
      <c r="I621" s="24"/>
      <c r="L621" s="87"/>
    </row>
    <row r="622" spans="5:12">
      <c r="E622" s="82" t="s">
        <v>42</v>
      </c>
      <c r="I622" s="24"/>
      <c r="L622" s="87"/>
    </row>
    <row r="623" spans="5:12">
      <c r="E623" s="82" t="s">
        <v>42</v>
      </c>
      <c r="I623" s="24"/>
      <c r="L623" s="87"/>
    </row>
    <row r="624" spans="5:12">
      <c r="E624" s="82" t="s">
        <v>42</v>
      </c>
      <c r="I624" s="24"/>
      <c r="L624" s="87"/>
    </row>
    <row r="625" spans="5:12">
      <c r="E625" s="82" t="s">
        <v>42</v>
      </c>
      <c r="I625" s="24"/>
      <c r="L625" s="87"/>
    </row>
    <row r="626" spans="5:12">
      <c r="E626" s="82" t="s">
        <v>42</v>
      </c>
      <c r="I626" s="24"/>
      <c r="L626" s="87"/>
    </row>
    <row r="627" spans="5:12">
      <c r="E627" s="82" t="s">
        <v>42</v>
      </c>
      <c r="I627" s="24"/>
      <c r="L627" s="87"/>
    </row>
    <row r="628" spans="5:12">
      <c r="E628" s="82" t="s">
        <v>42</v>
      </c>
      <c r="I628" s="24"/>
      <c r="L628" s="87"/>
    </row>
    <row r="629" spans="5:12">
      <c r="E629" s="82" t="s">
        <v>42</v>
      </c>
      <c r="I629" s="24"/>
      <c r="L629" s="87"/>
    </row>
    <row r="630" spans="5:12">
      <c r="E630" s="82" t="s">
        <v>42</v>
      </c>
      <c r="I630" s="24"/>
      <c r="L630" s="87"/>
    </row>
    <row r="631" spans="5:12">
      <c r="E631" s="82" t="s">
        <v>42</v>
      </c>
      <c r="I631" s="24"/>
      <c r="L631" s="87"/>
    </row>
    <row r="632" spans="5:12">
      <c r="E632" s="82" t="s">
        <v>42</v>
      </c>
      <c r="I632" s="24"/>
      <c r="L632" s="87"/>
    </row>
    <row r="633" spans="5:12">
      <c r="E633" s="82" t="s">
        <v>42</v>
      </c>
      <c r="I633" s="24"/>
      <c r="L633" s="87"/>
    </row>
    <row r="634" spans="5:12">
      <c r="E634" s="82" t="s">
        <v>42</v>
      </c>
      <c r="I634" s="24"/>
      <c r="L634" s="87"/>
    </row>
    <row r="635" spans="5:12">
      <c r="E635" s="82" t="s">
        <v>42</v>
      </c>
      <c r="I635" s="24"/>
      <c r="L635" s="87"/>
    </row>
    <row r="636" spans="5:12">
      <c r="E636" s="82" t="s">
        <v>42</v>
      </c>
      <c r="I636" s="24"/>
      <c r="L636" s="87"/>
    </row>
    <row r="637" spans="5:12">
      <c r="E637" s="82" t="s">
        <v>42</v>
      </c>
      <c r="I637" s="24"/>
      <c r="L637" s="87"/>
    </row>
    <row r="638" spans="5:12">
      <c r="E638" s="82" t="s">
        <v>42</v>
      </c>
      <c r="I638" s="24"/>
      <c r="L638" s="87"/>
    </row>
    <row r="639" spans="5:12">
      <c r="E639" s="82" t="s">
        <v>42</v>
      </c>
      <c r="I639" s="24"/>
      <c r="L639" s="87"/>
    </row>
    <row r="640" spans="5:12">
      <c r="E640" s="82" t="s">
        <v>42</v>
      </c>
      <c r="I640" s="24"/>
      <c r="L640" s="87"/>
    </row>
    <row r="641" spans="5:12">
      <c r="E641" s="82" t="s">
        <v>42</v>
      </c>
      <c r="I641" s="24"/>
      <c r="L641" s="87"/>
    </row>
    <row r="642" spans="5:12">
      <c r="E642" s="82" t="s">
        <v>42</v>
      </c>
      <c r="I642" s="24"/>
      <c r="L642" s="87"/>
    </row>
    <row r="643" spans="5:12">
      <c r="E643" s="82" t="s">
        <v>42</v>
      </c>
      <c r="I643" s="24"/>
      <c r="L643" s="87"/>
    </row>
    <row r="644" spans="5:12">
      <c r="E644" s="82" t="s">
        <v>42</v>
      </c>
      <c r="I644" s="24"/>
      <c r="L644" s="87"/>
    </row>
    <row r="645" spans="5:12">
      <c r="E645" s="82" t="s">
        <v>42</v>
      </c>
      <c r="I645" s="24"/>
      <c r="L645" s="87"/>
    </row>
    <row r="646" spans="5:12">
      <c r="E646" s="82" t="s">
        <v>42</v>
      </c>
      <c r="I646" s="24"/>
      <c r="L646" s="87"/>
    </row>
    <row r="647" spans="5:12">
      <c r="E647" s="82" t="s">
        <v>42</v>
      </c>
      <c r="I647" s="24"/>
      <c r="L647" s="87"/>
    </row>
    <row r="648" spans="5:12">
      <c r="E648" s="82" t="s">
        <v>42</v>
      </c>
      <c r="I648" s="24"/>
      <c r="L648" s="87"/>
    </row>
    <row r="649" spans="5:12">
      <c r="E649" s="82" t="s">
        <v>42</v>
      </c>
      <c r="I649" s="24"/>
      <c r="L649" s="87"/>
    </row>
    <row r="650" spans="5:12">
      <c r="E650" s="82" t="s">
        <v>42</v>
      </c>
      <c r="I650" s="24"/>
      <c r="L650" s="87"/>
    </row>
    <row r="651" spans="5:12">
      <c r="E651" s="82" t="s">
        <v>42</v>
      </c>
      <c r="I651" s="24"/>
      <c r="L651" s="87"/>
    </row>
    <row r="652" spans="5:12">
      <c r="E652" s="82" t="s">
        <v>42</v>
      </c>
      <c r="I652" s="24"/>
      <c r="L652" s="87"/>
    </row>
    <row r="653" spans="5:12">
      <c r="E653" s="82" t="s">
        <v>42</v>
      </c>
      <c r="I653" s="24"/>
      <c r="L653" s="87"/>
    </row>
    <row r="654" spans="5:12">
      <c r="E654" s="82" t="s">
        <v>42</v>
      </c>
      <c r="I654" s="24"/>
      <c r="L654" s="87"/>
    </row>
    <row r="655" spans="5:12">
      <c r="E655" s="82" t="s">
        <v>42</v>
      </c>
      <c r="I655" s="24"/>
      <c r="L655" s="87"/>
    </row>
    <row r="656" spans="5:12">
      <c r="E656" s="82" t="s">
        <v>42</v>
      </c>
      <c r="I656" s="24"/>
      <c r="L656" s="87"/>
    </row>
    <row r="657" spans="5:12">
      <c r="E657" s="82" t="s">
        <v>42</v>
      </c>
      <c r="I657" s="24"/>
      <c r="L657" s="87"/>
    </row>
    <row r="658" spans="5:12">
      <c r="E658" s="82" t="s">
        <v>42</v>
      </c>
      <c r="I658" s="24"/>
      <c r="L658" s="87"/>
    </row>
    <row r="659" spans="5:12">
      <c r="E659" s="82" t="s">
        <v>42</v>
      </c>
      <c r="I659" s="24"/>
      <c r="L659" s="87"/>
    </row>
    <row r="660" spans="5:12">
      <c r="E660" s="82" t="s">
        <v>42</v>
      </c>
      <c r="I660" s="24"/>
      <c r="L660" s="87"/>
    </row>
    <row r="661" spans="5:12">
      <c r="E661" s="82" t="s">
        <v>42</v>
      </c>
      <c r="I661" s="24"/>
      <c r="L661" s="87"/>
    </row>
    <row r="662" spans="5:12">
      <c r="E662" s="82" t="s">
        <v>42</v>
      </c>
      <c r="I662" s="24"/>
      <c r="L662" s="87"/>
    </row>
    <row r="663" spans="5:12">
      <c r="E663" s="82" t="s">
        <v>42</v>
      </c>
      <c r="I663" s="24"/>
      <c r="L663" s="87"/>
    </row>
    <row r="664" spans="5:12">
      <c r="E664" s="82" t="s">
        <v>42</v>
      </c>
      <c r="I664" s="24"/>
      <c r="L664" s="87"/>
    </row>
    <row r="665" spans="5:12">
      <c r="E665" s="82" t="s">
        <v>42</v>
      </c>
      <c r="I665" s="24"/>
      <c r="L665" s="87"/>
    </row>
    <row r="666" spans="5:12">
      <c r="E666" s="82" t="s">
        <v>42</v>
      </c>
      <c r="I666" s="24"/>
      <c r="L666" s="87"/>
    </row>
    <row r="667" spans="5:12">
      <c r="E667" s="82" t="s">
        <v>42</v>
      </c>
      <c r="I667" s="24"/>
      <c r="L667" s="87"/>
    </row>
    <row r="668" spans="5:12">
      <c r="E668" s="82" t="s">
        <v>42</v>
      </c>
      <c r="I668" s="24"/>
      <c r="L668" s="87"/>
    </row>
    <row r="669" spans="5:12">
      <c r="E669" s="82" t="s">
        <v>42</v>
      </c>
      <c r="I669" s="24"/>
      <c r="L669" s="87"/>
    </row>
    <row r="670" spans="5:12">
      <c r="E670" s="82" t="s">
        <v>42</v>
      </c>
      <c r="I670" s="24"/>
      <c r="L670" s="87"/>
    </row>
    <row r="671" spans="5:12">
      <c r="E671" s="82" t="s">
        <v>42</v>
      </c>
      <c r="I671" s="24"/>
      <c r="L671" s="87"/>
    </row>
    <row r="672" spans="5:12">
      <c r="E672" s="82" t="s">
        <v>42</v>
      </c>
      <c r="I672" s="24"/>
      <c r="L672" s="87"/>
    </row>
    <row r="673" spans="5:12">
      <c r="E673" s="82" t="s">
        <v>42</v>
      </c>
      <c r="I673" s="24"/>
      <c r="L673" s="87"/>
    </row>
    <row r="674" spans="5:12">
      <c r="E674" s="82" t="s">
        <v>42</v>
      </c>
      <c r="I674" s="24"/>
      <c r="L674" s="87"/>
    </row>
    <row r="675" spans="5:12">
      <c r="E675" s="82" t="s">
        <v>42</v>
      </c>
      <c r="I675" s="24"/>
      <c r="L675" s="87"/>
    </row>
    <row r="676" spans="5:12">
      <c r="E676" s="82" t="s">
        <v>42</v>
      </c>
      <c r="I676" s="24"/>
      <c r="L676" s="87"/>
    </row>
    <row r="677" spans="5:12">
      <c r="E677" s="82" t="s">
        <v>42</v>
      </c>
      <c r="I677" s="24"/>
      <c r="L677" s="87"/>
    </row>
    <row r="678" spans="5:12">
      <c r="E678" s="82" t="s">
        <v>42</v>
      </c>
      <c r="I678" s="24"/>
      <c r="L678" s="87"/>
    </row>
    <row r="679" spans="5:12">
      <c r="E679" s="82" t="s">
        <v>42</v>
      </c>
      <c r="I679" s="24"/>
      <c r="L679" s="87"/>
    </row>
    <row r="680" spans="5:12">
      <c r="E680" s="82" t="s">
        <v>42</v>
      </c>
      <c r="I680" s="24"/>
      <c r="L680" s="87"/>
    </row>
    <row r="681" spans="5:12">
      <c r="E681" s="82" t="s">
        <v>42</v>
      </c>
      <c r="I681" s="24"/>
      <c r="L681" s="87"/>
    </row>
    <row r="682" spans="5:12">
      <c r="E682" s="82" t="s">
        <v>42</v>
      </c>
      <c r="I682" s="24"/>
      <c r="L682" s="87"/>
    </row>
    <row r="683" spans="5:12">
      <c r="E683" s="82" t="s">
        <v>42</v>
      </c>
      <c r="I683" s="24"/>
      <c r="L683" s="87"/>
    </row>
    <row r="684" spans="5:12">
      <c r="E684" s="82" t="s">
        <v>42</v>
      </c>
      <c r="I684" s="24"/>
      <c r="L684" s="87"/>
    </row>
    <row r="685" spans="5:12">
      <c r="E685" s="82" t="s">
        <v>42</v>
      </c>
      <c r="I685" s="24"/>
      <c r="L685" s="87"/>
    </row>
    <row r="686" spans="5:12">
      <c r="E686" s="82" t="s">
        <v>42</v>
      </c>
      <c r="I686" s="24"/>
      <c r="L686" s="87"/>
    </row>
    <row r="687" spans="5:12">
      <c r="E687" s="82" t="s">
        <v>42</v>
      </c>
      <c r="I687" s="24"/>
      <c r="L687" s="87"/>
    </row>
    <row r="688" spans="5:12">
      <c r="E688" s="82" t="s">
        <v>42</v>
      </c>
      <c r="I688" s="24"/>
      <c r="L688" s="87"/>
    </row>
    <row r="689" spans="5:12">
      <c r="E689" s="82" t="s">
        <v>42</v>
      </c>
      <c r="I689" s="24"/>
      <c r="L689" s="87"/>
    </row>
    <row r="690" spans="5:12">
      <c r="E690" s="82" t="s">
        <v>42</v>
      </c>
      <c r="I690" s="24"/>
      <c r="L690" s="87"/>
    </row>
    <row r="691" spans="5:12">
      <c r="E691" s="82" t="s">
        <v>42</v>
      </c>
      <c r="I691" s="24"/>
      <c r="L691" s="87"/>
    </row>
    <row r="692" spans="5:12">
      <c r="E692" s="82" t="s">
        <v>42</v>
      </c>
      <c r="I692" s="24"/>
      <c r="L692" s="87"/>
    </row>
    <row r="693" spans="5:12">
      <c r="E693" s="82" t="s">
        <v>42</v>
      </c>
      <c r="I693" s="24"/>
      <c r="L693" s="87"/>
    </row>
    <row r="694" spans="5:12">
      <c r="E694" s="82" t="s">
        <v>42</v>
      </c>
      <c r="I694" s="24"/>
      <c r="L694" s="87"/>
    </row>
    <row r="695" spans="5:12">
      <c r="E695" s="82" t="s">
        <v>42</v>
      </c>
      <c r="I695" s="24"/>
      <c r="L695" s="87"/>
    </row>
    <row r="696" spans="5:12">
      <c r="E696" s="82" t="s">
        <v>42</v>
      </c>
      <c r="I696" s="24"/>
      <c r="L696" s="87"/>
    </row>
    <row r="697" spans="5:12">
      <c r="E697" s="82" t="s">
        <v>42</v>
      </c>
      <c r="I697" s="24"/>
      <c r="L697" s="87"/>
    </row>
    <row r="698" spans="5:12">
      <c r="E698" s="82" t="s">
        <v>42</v>
      </c>
      <c r="I698" s="24"/>
      <c r="L698" s="87"/>
    </row>
    <row r="699" spans="5:12">
      <c r="E699" s="82" t="s">
        <v>42</v>
      </c>
      <c r="I699" s="24"/>
      <c r="L699" s="87"/>
    </row>
    <row r="700" spans="5:12">
      <c r="E700" s="82" t="s">
        <v>42</v>
      </c>
      <c r="I700" s="24"/>
      <c r="L700" s="87"/>
    </row>
    <row r="701" spans="5:12">
      <c r="E701" s="82" t="s">
        <v>42</v>
      </c>
      <c r="I701" s="24"/>
      <c r="L701" s="87"/>
    </row>
    <row r="702" spans="5:12">
      <c r="E702" s="82" t="s">
        <v>42</v>
      </c>
      <c r="I702" s="24"/>
      <c r="L702" s="87"/>
    </row>
    <row r="703" spans="5:12">
      <c r="E703" s="82" t="s">
        <v>42</v>
      </c>
      <c r="I703" s="24"/>
      <c r="L703" s="87"/>
    </row>
    <row r="704" spans="5:12">
      <c r="E704" s="82" t="s">
        <v>42</v>
      </c>
      <c r="I704" s="24"/>
      <c r="L704" s="87"/>
    </row>
    <row r="705" spans="5:12">
      <c r="E705" s="82" t="s">
        <v>42</v>
      </c>
      <c r="I705" s="24"/>
      <c r="L705" s="87"/>
    </row>
    <row r="706" spans="5:12">
      <c r="E706" s="82" t="s">
        <v>42</v>
      </c>
      <c r="I706" s="24"/>
      <c r="L706" s="87"/>
    </row>
    <row r="707" spans="5:12">
      <c r="E707" s="82" t="s">
        <v>42</v>
      </c>
      <c r="I707" s="24"/>
      <c r="L707" s="87"/>
    </row>
    <row r="708" spans="5:12">
      <c r="E708" s="82" t="s">
        <v>42</v>
      </c>
      <c r="I708" s="24"/>
      <c r="L708" s="87"/>
    </row>
    <row r="709" spans="5:12">
      <c r="E709" s="82" t="s">
        <v>42</v>
      </c>
      <c r="I709" s="24"/>
      <c r="L709" s="87"/>
    </row>
    <row r="710" spans="5:12">
      <c r="E710" s="82" t="s">
        <v>42</v>
      </c>
      <c r="I710" s="24"/>
      <c r="L710" s="87"/>
    </row>
    <row r="711" spans="5:12">
      <c r="E711" s="82" t="s">
        <v>42</v>
      </c>
      <c r="I711" s="24"/>
      <c r="L711" s="87"/>
    </row>
    <row r="712" spans="5:12">
      <c r="E712" s="82" t="s">
        <v>42</v>
      </c>
      <c r="I712" s="24"/>
      <c r="L712" s="87"/>
    </row>
    <row r="713" spans="5:12">
      <c r="E713" s="82" t="s">
        <v>42</v>
      </c>
      <c r="I713" s="24"/>
      <c r="L713" s="87"/>
    </row>
    <row r="714" spans="5:12">
      <c r="E714" s="82" t="s">
        <v>42</v>
      </c>
      <c r="I714" s="24"/>
      <c r="L714" s="87"/>
    </row>
    <row r="715" spans="5:12">
      <c r="E715" s="82" t="s">
        <v>42</v>
      </c>
      <c r="I715" s="24"/>
      <c r="L715" s="87"/>
    </row>
    <row r="716" spans="5:12">
      <c r="E716" s="82" t="s">
        <v>42</v>
      </c>
      <c r="I716" s="24"/>
      <c r="L716" s="87"/>
    </row>
    <row r="717" spans="5:12">
      <c r="E717" s="82" t="s">
        <v>42</v>
      </c>
      <c r="I717" s="24"/>
      <c r="L717" s="87"/>
    </row>
    <row r="718" spans="5:12">
      <c r="E718" s="82" t="s">
        <v>42</v>
      </c>
      <c r="I718" s="24"/>
      <c r="L718" s="87"/>
    </row>
    <row r="719" spans="5:12">
      <c r="E719" s="82" t="s">
        <v>42</v>
      </c>
      <c r="I719" s="24"/>
      <c r="L719" s="87"/>
    </row>
    <row r="720" spans="5:12">
      <c r="E720" s="82" t="s">
        <v>42</v>
      </c>
      <c r="I720" s="24"/>
      <c r="L720" s="87"/>
    </row>
    <row r="721" spans="5:12">
      <c r="E721" s="82" t="s">
        <v>42</v>
      </c>
      <c r="I721" s="24"/>
      <c r="L721" s="87"/>
    </row>
    <row r="722" spans="5:12">
      <c r="E722" s="82" t="s">
        <v>42</v>
      </c>
      <c r="I722" s="24"/>
      <c r="L722" s="87"/>
    </row>
    <row r="723" spans="5:12">
      <c r="E723" s="82" t="s">
        <v>42</v>
      </c>
      <c r="I723" s="24"/>
      <c r="L723" s="87"/>
    </row>
    <row r="724" spans="5:12">
      <c r="E724" s="82" t="s">
        <v>42</v>
      </c>
      <c r="I724" s="24"/>
      <c r="L724" s="87"/>
    </row>
    <row r="725" spans="5:12">
      <c r="E725" s="82" t="s">
        <v>42</v>
      </c>
      <c r="I725" s="24"/>
      <c r="L725" s="87"/>
    </row>
    <row r="726" spans="5:12">
      <c r="E726" s="82" t="s">
        <v>42</v>
      </c>
      <c r="I726" s="24"/>
      <c r="L726" s="87"/>
    </row>
    <row r="727" spans="5:12">
      <c r="E727" s="82" t="s">
        <v>42</v>
      </c>
      <c r="I727" s="24"/>
      <c r="L727" s="87"/>
    </row>
    <row r="728" spans="5:12">
      <c r="E728" s="82" t="s">
        <v>42</v>
      </c>
      <c r="I728" s="24"/>
      <c r="L728" s="87"/>
    </row>
    <row r="729" spans="5:12">
      <c r="E729" s="82" t="s">
        <v>42</v>
      </c>
      <c r="I729" s="24"/>
      <c r="L729" s="87"/>
    </row>
    <row r="730" spans="5:12">
      <c r="E730" s="82" t="s">
        <v>42</v>
      </c>
      <c r="I730" s="24"/>
      <c r="L730" s="87"/>
    </row>
    <row r="731" spans="5:12">
      <c r="E731" s="82" t="s">
        <v>42</v>
      </c>
      <c r="I731" s="24"/>
      <c r="L731" s="87"/>
    </row>
    <row r="732" spans="5:12">
      <c r="E732" s="82" t="s">
        <v>42</v>
      </c>
      <c r="I732" s="24"/>
      <c r="L732" s="87"/>
    </row>
    <row r="733" spans="5:12">
      <c r="E733" s="82" t="s">
        <v>42</v>
      </c>
      <c r="I733" s="24"/>
      <c r="L733" s="87"/>
    </row>
    <row r="734" spans="5:12">
      <c r="E734" s="82" t="s">
        <v>42</v>
      </c>
      <c r="I734" s="24"/>
      <c r="L734" s="87"/>
    </row>
    <row r="735" spans="5:12">
      <c r="E735" s="82" t="s">
        <v>42</v>
      </c>
      <c r="I735" s="24"/>
      <c r="L735" s="87"/>
    </row>
    <row r="736" spans="5:12">
      <c r="E736" s="82" t="s">
        <v>42</v>
      </c>
      <c r="I736" s="24"/>
      <c r="L736" s="87"/>
    </row>
    <row r="737" spans="5:12">
      <c r="E737" s="82" t="s">
        <v>42</v>
      </c>
      <c r="I737" s="24"/>
      <c r="L737" s="87"/>
    </row>
    <row r="738" spans="5:12">
      <c r="E738" s="82" t="s">
        <v>42</v>
      </c>
      <c r="I738" s="24"/>
      <c r="L738" s="87"/>
    </row>
    <row r="739" spans="5:12">
      <c r="E739" s="82" t="s">
        <v>42</v>
      </c>
      <c r="I739" s="24"/>
      <c r="L739" s="87"/>
    </row>
    <row r="740" spans="5:12">
      <c r="E740" s="82" t="s">
        <v>42</v>
      </c>
      <c r="I740" s="24"/>
      <c r="L740" s="87"/>
    </row>
    <row r="741" spans="5:12">
      <c r="E741" s="82" t="s">
        <v>42</v>
      </c>
      <c r="I741" s="24"/>
      <c r="L741" s="87"/>
    </row>
    <row r="742" spans="5:12">
      <c r="E742" s="82" t="s">
        <v>42</v>
      </c>
      <c r="I742" s="24"/>
      <c r="L742" s="87"/>
    </row>
    <row r="743" spans="5:12">
      <c r="E743" s="82" t="s">
        <v>42</v>
      </c>
      <c r="I743" s="24"/>
      <c r="L743" s="87"/>
    </row>
    <row r="744" spans="5:12">
      <c r="E744" s="82" t="s">
        <v>42</v>
      </c>
      <c r="I744" s="24"/>
      <c r="L744" s="87"/>
    </row>
    <row r="745" spans="5:12">
      <c r="E745" s="82" t="s">
        <v>42</v>
      </c>
      <c r="I745" s="24"/>
      <c r="L745" s="87"/>
    </row>
    <row r="746" spans="5:12">
      <c r="E746" s="82" t="s">
        <v>42</v>
      </c>
      <c r="I746" s="24"/>
      <c r="L746" s="87"/>
    </row>
    <row r="747" spans="5:12">
      <c r="E747" s="82" t="s">
        <v>42</v>
      </c>
      <c r="I747" s="24"/>
      <c r="L747" s="87"/>
    </row>
    <row r="748" spans="5:12">
      <c r="E748" s="82" t="s">
        <v>42</v>
      </c>
      <c r="I748" s="24"/>
      <c r="L748" s="87"/>
    </row>
    <row r="749" spans="5:12">
      <c r="E749" s="82" t="s">
        <v>42</v>
      </c>
      <c r="I749" s="24"/>
      <c r="L749" s="87"/>
    </row>
    <row r="750" spans="5:12">
      <c r="E750" s="82" t="s">
        <v>42</v>
      </c>
      <c r="I750" s="24"/>
      <c r="L750" s="87"/>
    </row>
    <row r="751" spans="5:12">
      <c r="E751" s="82" t="s">
        <v>42</v>
      </c>
      <c r="I751" s="24"/>
      <c r="L751" s="87"/>
    </row>
    <row r="752" spans="5:12">
      <c r="E752" s="82" t="s">
        <v>42</v>
      </c>
      <c r="I752" s="24"/>
      <c r="L752" s="87"/>
    </row>
    <row r="753" spans="5:12">
      <c r="E753" s="82" t="s">
        <v>42</v>
      </c>
      <c r="I753" s="24"/>
      <c r="L753" s="87"/>
    </row>
    <row r="754" spans="5:12">
      <c r="E754" s="82" t="s">
        <v>42</v>
      </c>
      <c r="I754" s="24"/>
      <c r="L754" s="87"/>
    </row>
    <row r="755" spans="5:12">
      <c r="E755" s="82" t="s">
        <v>42</v>
      </c>
      <c r="I755" s="24"/>
      <c r="L755" s="87"/>
    </row>
    <row r="756" spans="5:12">
      <c r="E756" s="82" t="s">
        <v>42</v>
      </c>
      <c r="I756" s="24"/>
      <c r="L756" s="87"/>
    </row>
    <row r="757" spans="5:12">
      <c r="E757" s="82" t="s">
        <v>42</v>
      </c>
      <c r="I757" s="24"/>
      <c r="L757" s="87"/>
    </row>
    <row r="758" spans="5:12">
      <c r="E758" s="82" t="s">
        <v>42</v>
      </c>
      <c r="I758" s="24"/>
      <c r="L758" s="87"/>
    </row>
    <row r="759" spans="5:12">
      <c r="E759" s="82" t="s">
        <v>42</v>
      </c>
      <c r="I759" s="24"/>
      <c r="L759" s="87"/>
    </row>
    <row r="760" spans="5:12">
      <c r="E760" s="82" t="s">
        <v>42</v>
      </c>
      <c r="I760" s="24"/>
      <c r="L760" s="87"/>
    </row>
    <row r="761" spans="5:12">
      <c r="E761" s="82" t="s">
        <v>42</v>
      </c>
      <c r="I761" s="24"/>
      <c r="L761" s="87"/>
    </row>
    <row r="762" spans="5:12">
      <c r="E762" s="82" t="s">
        <v>42</v>
      </c>
      <c r="I762" s="24"/>
      <c r="L762" s="87"/>
    </row>
    <row r="763" spans="5:12">
      <c r="E763" s="82" t="s">
        <v>42</v>
      </c>
      <c r="I763" s="24"/>
      <c r="L763" s="87"/>
    </row>
    <row r="764" spans="5:12">
      <c r="E764" s="82" t="s">
        <v>42</v>
      </c>
      <c r="I764" s="24"/>
      <c r="L764" s="87"/>
    </row>
    <row r="765" spans="5:12">
      <c r="E765" s="82" t="s">
        <v>42</v>
      </c>
      <c r="I765" s="24"/>
      <c r="L765" s="87"/>
    </row>
    <row r="766" spans="5:12">
      <c r="E766" s="82" t="s">
        <v>42</v>
      </c>
      <c r="I766" s="24"/>
      <c r="L766" s="87"/>
    </row>
    <row r="767" spans="5:12">
      <c r="E767" s="82" t="s">
        <v>42</v>
      </c>
      <c r="I767" s="24"/>
      <c r="L767" s="87"/>
    </row>
    <row r="768" spans="5:12">
      <c r="E768" s="82" t="s">
        <v>42</v>
      </c>
      <c r="I768" s="24"/>
      <c r="L768" s="87"/>
    </row>
    <row r="769" spans="5:12">
      <c r="E769" s="82" t="s">
        <v>42</v>
      </c>
      <c r="I769" s="24"/>
      <c r="L769" s="87"/>
    </row>
    <row r="770" spans="5:12">
      <c r="E770" s="82" t="s">
        <v>42</v>
      </c>
      <c r="I770" s="24"/>
      <c r="L770" s="87"/>
    </row>
    <row r="771" spans="5:12">
      <c r="E771" s="82" t="s">
        <v>42</v>
      </c>
      <c r="I771" s="24"/>
      <c r="L771" s="87"/>
    </row>
    <row r="772" spans="5:12">
      <c r="E772" s="82" t="s">
        <v>42</v>
      </c>
      <c r="I772" s="24"/>
      <c r="L772" s="87"/>
    </row>
    <row r="773" spans="5:12">
      <c r="E773" s="82" t="s">
        <v>42</v>
      </c>
      <c r="I773" s="24"/>
      <c r="L773" s="87"/>
    </row>
    <row r="774" spans="5:12">
      <c r="E774" s="82" t="s">
        <v>42</v>
      </c>
      <c r="I774" s="24"/>
      <c r="L774" s="87"/>
    </row>
    <row r="775" spans="5:12">
      <c r="E775" s="82" t="s">
        <v>42</v>
      </c>
      <c r="I775" s="24"/>
      <c r="L775" s="87"/>
    </row>
    <row r="776" spans="5:12">
      <c r="E776" s="82" t="s">
        <v>42</v>
      </c>
      <c r="I776" s="24"/>
      <c r="L776" s="87"/>
    </row>
    <row r="777" spans="5:12">
      <c r="E777" s="82" t="s">
        <v>42</v>
      </c>
      <c r="I777" s="24"/>
      <c r="L777" s="87"/>
    </row>
    <row r="778" spans="5:12">
      <c r="E778" s="82" t="s">
        <v>42</v>
      </c>
      <c r="I778" s="24"/>
      <c r="L778" s="87"/>
    </row>
    <row r="779" spans="5:12">
      <c r="E779" s="82" t="s">
        <v>42</v>
      </c>
      <c r="I779" s="24"/>
      <c r="L779" s="87"/>
    </row>
    <row r="780" spans="5:12">
      <c r="E780" s="82" t="s">
        <v>42</v>
      </c>
      <c r="I780" s="24"/>
      <c r="L780" s="87"/>
    </row>
    <row r="781" spans="5:12">
      <c r="E781" s="82" t="s">
        <v>42</v>
      </c>
      <c r="I781" s="24"/>
      <c r="L781" s="87"/>
    </row>
    <row r="782" spans="5:12">
      <c r="E782" s="82" t="s">
        <v>42</v>
      </c>
      <c r="I782" s="24"/>
      <c r="L782" s="87"/>
    </row>
    <row r="783" spans="5:12">
      <c r="E783" s="82" t="s">
        <v>42</v>
      </c>
      <c r="I783" s="24"/>
      <c r="L783" s="87"/>
    </row>
    <row r="784" spans="5:12">
      <c r="E784" s="82" t="s">
        <v>42</v>
      </c>
      <c r="I784" s="24"/>
      <c r="L784" s="87"/>
    </row>
    <row r="785" spans="5:12">
      <c r="E785" s="82" t="s">
        <v>42</v>
      </c>
      <c r="I785" s="24"/>
      <c r="L785" s="87"/>
    </row>
    <row r="786" spans="5:12">
      <c r="E786" s="82" t="s">
        <v>42</v>
      </c>
      <c r="I786" s="24"/>
      <c r="L786" s="87"/>
    </row>
    <row r="787" spans="5:12">
      <c r="E787" s="82" t="s">
        <v>42</v>
      </c>
      <c r="I787" s="24"/>
      <c r="L787" s="87"/>
    </row>
    <row r="788" spans="5:12">
      <c r="E788" s="82" t="s">
        <v>42</v>
      </c>
      <c r="I788" s="24"/>
      <c r="L788" s="87"/>
    </row>
    <row r="789" spans="5:12">
      <c r="E789" s="82" t="s">
        <v>42</v>
      </c>
      <c r="I789" s="24"/>
      <c r="L789" s="87"/>
    </row>
    <row r="790" spans="5:12">
      <c r="E790" s="82" t="s">
        <v>42</v>
      </c>
      <c r="I790" s="24"/>
      <c r="L790" s="87"/>
    </row>
    <row r="791" spans="5:12">
      <c r="E791" s="82" t="s">
        <v>42</v>
      </c>
      <c r="I791" s="24"/>
      <c r="L791" s="87"/>
    </row>
    <row r="792" spans="5:12">
      <c r="E792" s="82" t="s">
        <v>42</v>
      </c>
      <c r="I792" s="24"/>
      <c r="L792" s="87"/>
    </row>
    <row r="793" spans="5:12">
      <c r="E793" s="82" t="s">
        <v>42</v>
      </c>
      <c r="I793" s="24"/>
      <c r="L793" s="87"/>
    </row>
    <row r="794" spans="5:12">
      <c r="E794" s="82" t="s">
        <v>42</v>
      </c>
      <c r="I794" s="24"/>
      <c r="L794" s="87"/>
    </row>
    <row r="795" spans="5:12">
      <c r="E795" s="82" t="s">
        <v>42</v>
      </c>
      <c r="I795" s="24"/>
      <c r="L795" s="87"/>
    </row>
    <row r="796" spans="5:12">
      <c r="E796" s="82" t="s">
        <v>42</v>
      </c>
      <c r="I796" s="24"/>
      <c r="L796" s="87"/>
    </row>
    <row r="797" spans="5:12">
      <c r="E797" s="82" t="s">
        <v>42</v>
      </c>
      <c r="I797" s="24"/>
      <c r="L797" s="87"/>
    </row>
    <row r="798" spans="5:12">
      <c r="E798" s="82" t="s">
        <v>42</v>
      </c>
      <c r="I798" s="24"/>
      <c r="L798" s="87"/>
    </row>
    <row r="799" spans="5:12">
      <c r="E799" s="82" t="s">
        <v>42</v>
      </c>
      <c r="I799" s="24"/>
      <c r="L799" s="87"/>
    </row>
    <row r="800" spans="5:12">
      <c r="E800" s="82" t="s">
        <v>42</v>
      </c>
      <c r="I800" s="24"/>
      <c r="L800" s="87"/>
    </row>
    <row r="801" spans="5:12">
      <c r="E801" s="82" t="s">
        <v>42</v>
      </c>
      <c r="I801" s="24"/>
      <c r="L801" s="87"/>
    </row>
    <row r="802" spans="5:12">
      <c r="E802" s="82" t="s">
        <v>42</v>
      </c>
      <c r="I802" s="24"/>
      <c r="L802" s="87"/>
    </row>
    <row r="803" spans="5:12">
      <c r="E803" s="82" t="s">
        <v>42</v>
      </c>
      <c r="I803" s="24"/>
      <c r="L803" s="87"/>
    </row>
    <row r="804" spans="5:12">
      <c r="E804" s="82" t="s">
        <v>42</v>
      </c>
      <c r="I804" s="24"/>
      <c r="L804" s="87"/>
    </row>
    <row r="805" spans="5:12">
      <c r="E805" s="82" t="s">
        <v>42</v>
      </c>
      <c r="I805" s="24"/>
      <c r="L805" s="87"/>
    </row>
    <row r="806" spans="5:12">
      <c r="E806" s="82" t="s">
        <v>42</v>
      </c>
      <c r="I806" s="24"/>
      <c r="L806" s="87"/>
    </row>
    <row r="807" spans="5:12">
      <c r="E807" s="82" t="s">
        <v>42</v>
      </c>
      <c r="I807" s="24"/>
      <c r="L807" s="87"/>
    </row>
    <row r="808" spans="5:12">
      <c r="E808" s="82" t="s">
        <v>42</v>
      </c>
      <c r="I808" s="24"/>
      <c r="L808" s="87"/>
    </row>
    <row r="809" spans="5:12">
      <c r="E809" s="82" t="s">
        <v>42</v>
      </c>
      <c r="I809" s="24"/>
      <c r="L809" s="87"/>
    </row>
    <row r="810" spans="5:12">
      <c r="E810" s="82" t="s">
        <v>42</v>
      </c>
      <c r="I810" s="24"/>
      <c r="L810" s="87"/>
    </row>
    <row r="811" spans="5:12">
      <c r="E811" s="82" t="s">
        <v>42</v>
      </c>
      <c r="I811" s="24"/>
      <c r="L811" s="87"/>
    </row>
    <row r="812" spans="5:12">
      <c r="E812" s="82" t="s">
        <v>42</v>
      </c>
      <c r="I812" s="24"/>
      <c r="L812" s="87"/>
    </row>
    <row r="813" spans="5:12">
      <c r="E813" s="82" t="s">
        <v>42</v>
      </c>
      <c r="I813" s="24"/>
      <c r="L813" s="87"/>
    </row>
    <row r="814" spans="5:12">
      <c r="E814" s="82" t="s">
        <v>42</v>
      </c>
      <c r="I814" s="24"/>
      <c r="L814" s="87"/>
    </row>
    <row r="815" spans="5:12">
      <c r="E815" s="82" t="s">
        <v>42</v>
      </c>
      <c r="I815" s="24"/>
      <c r="L815" s="87"/>
    </row>
    <row r="816" spans="5:12">
      <c r="E816" s="82" t="s">
        <v>42</v>
      </c>
      <c r="I816" s="24"/>
      <c r="L816" s="87"/>
    </row>
    <row r="817" spans="5:12">
      <c r="E817" s="82" t="s">
        <v>42</v>
      </c>
      <c r="I817" s="24"/>
      <c r="L817" s="87"/>
    </row>
    <row r="818" spans="5:12">
      <c r="E818" s="82" t="s">
        <v>42</v>
      </c>
      <c r="I818" s="24"/>
      <c r="L818" s="87"/>
    </row>
    <row r="819" spans="5:12">
      <c r="E819" s="82" t="s">
        <v>42</v>
      </c>
      <c r="I819" s="24"/>
      <c r="L819" s="87"/>
    </row>
    <row r="820" spans="5:12">
      <c r="E820" s="82" t="s">
        <v>42</v>
      </c>
      <c r="I820" s="24"/>
      <c r="L820" s="87"/>
    </row>
    <row r="821" spans="5:12">
      <c r="E821" s="82" t="s">
        <v>42</v>
      </c>
      <c r="I821" s="24"/>
      <c r="L821" s="87"/>
    </row>
    <row r="822" spans="5:12">
      <c r="E822" s="82" t="s">
        <v>42</v>
      </c>
      <c r="I822" s="24"/>
      <c r="L822" s="87"/>
    </row>
    <row r="823" spans="5:12">
      <c r="E823" s="82" t="s">
        <v>42</v>
      </c>
      <c r="I823" s="24"/>
      <c r="L823" s="87"/>
    </row>
    <row r="824" spans="5:12">
      <c r="E824" s="82" t="s">
        <v>42</v>
      </c>
      <c r="I824" s="24"/>
      <c r="L824" s="87"/>
    </row>
    <row r="825" spans="5:12">
      <c r="E825" s="82" t="s">
        <v>42</v>
      </c>
      <c r="I825" s="24"/>
      <c r="L825" s="87"/>
    </row>
    <row r="826" spans="5:12">
      <c r="E826" s="82" t="s">
        <v>42</v>
      </c>
      <c r="I826" s="24"/>
      <c r="L826" s="87"/>
    </row>
    <row r="827" spans="5:12">
      <c r="E827" s="82" t="s">
        <v>42</v>
      </c>
      <c r="I827" s="24"/>
      <c r="L827" s="87"/>
    </row>
    <row r="828" spans="5:12">
      <c r="E828" s="82" t="s">
        <v>42</v>
      </c>
      <c r="I828" s="24"/>
      <c r="L828" s="87"/>
    </row>
    <row r="829" spans="5:12">
      <c r="E829" s="82" t="s">
        <v>42</v>
      </c>
      <c r="I829" s="24"/>
      <c r="L829" s="87"/>
    </row>
    <row r="830" spans="5:12">
      <c r="E830" s="82" t="s">
        <v>42</v>
      </c>
      <c r="I830" s="24"/>
      <c r="L830" s="87"/>
    </row>
    <row r="831" spans="5:12">
      <c r="E831" s="82" t="s">
        <v>42</v>
      </c>
      <c r="I831" s="24"/>
      <c r="L831" s="87"/>
    </row>
    <row r="832" spans="5:12">
      <c r="E832" s="82" t="s">
        <v>42</v>
      </c>
      <c r="I832" s="24"/>
      <c r="L832" s="87"/>
    </row>
    <row r="833" spans="5:12">
      <c r="E833" s="82" t="s">
        <v>42</v>
      </c>
      <c r="I833" s="24"/>
      <c r="L833" s="87"/>
    </row>
    <row r="834" spans="5:12">
      <c r="E834" s="82" t="s">
        <v>42</v>
      </c>
      <c r="I834" s="24"/>
      <c r="L834" s="87"/>
    </row>
    <row r="835" spans="5:12">
      <c r="E835" s="82" t="s">
        <v>42</v>
      </c>
      <c r="I835" s="24"/>
      <c r="L835" s="87"/>
    </row>
    <row r="836" spans="5:12">
      <c r="E836" s="82" t="s">
        <v>42</v>
      </c>
      <c r="I836" s="24"/>
      <c r="L836" s="87"/>
    </row>
    <row r="837" spans="5:12">
      <c r="E837" s="82" t="s">
        <v>42</v>
      </c>
      <c r="I837" s="24"/>
      <c r="L837" s="87"/>
    </row>
    <row r="838" spans="5:12">
      <c r="E838" s="82" t="s">
        <v>42</v>
      </c>
      <c r="I838" s="24"/>
      <c r="L838" s="87"/>
    </row>
    <row r="839" spans="5:12">
      <c r="E839" s="82" t="s">
        <v>42</v>
      </c>
      <c r="I839" s="24"/>
      <c r="L839" s="87"/>
    </row>
    <row r="840" spans="5:12">
      <c r="E840" s="82" t="s">
        <v>42</v>
      </c>
      <c r="I840" s="24"/>
      <c r="L840" s="87"/>
    </row>
    <row r="841" spans="5:12">
      <c r="E841" s="82" t="s">
        <v>42</v>
      </c>
      <c r="I841" s="24"/>
      <c r="L841" s="87"/>
    </row>
    <row r="842" spans="5:12">
      <c r="E842" s="82" t="s">
        <v>42</v>
      </c>
      <c r="I842" s="24"/>
      <c r="L842" s="87"/>
    </row>
    <row r="843" spans="5:12">
      <c r="E843" s="82" t="s">
        <v>42</v>
      </c>
      <c r="I843" s="24"/>
      <c r="L843" s="87"/>
    </row>
    <row r="844" spans="5:12">
      <c r="E844" s="82" t="s">
        <v>42</v>
      </c>
      <c r="I844" s="24"/>
      <c r="L844" s="87"/>
    </row>
    <row r="845" spans="5:12">
      <c r="E845" s="82" t="s">
        <v>42</v>
      </c>
      <c r="I845" s="24"/>
      <c r="L845" s="87"/>
    </row>
    <row r="846" spans="5:12">
      <c r="E846" s="82" t="s">
        <v>42</v>
      </c>
      <c r="I846" s="24"/>
      <c r="L846" s="87"/>
    </row>
    <row r="847" spans="5:12">
      <c r="E847" s="82" t="s">
        <v>42</v>
      </c>
      <c r="I847" s="24"/>
      <c r="L847" s="87"/>
    </row>
    <row r="848" spans="5:12">
      <c r="E848" s="82" t="s">
        <v>42</v>
      </c>
      <c r="I848" s="24"/>
      <c r="L848" s="87"/>
    </row>
    <row r="849" spans="5:12">
      <c r="E849" s="82" t="s">
        <v>42</v>
      </c>
      <c r="I849" s="24"/>
      <c r="L849" s="87"/>
    </row>
    <row r="850" spans="5:12">
      <c r="E850" s="82" t="s">
        <v>42</v>
      </c>
      <c r="I850" s="24"/>
      <c r="L850" s="87"/>
    </row>
    <row r="851" spans="5:12">
      <c r="E851" s="82" t="s">
        <v>42</v>
      </c>
      <c r="I851" s="24"/>
      <c r="L851" s="87"/>
    </row>
    <row r="852" spans="5:12">
      <c r="E852" s="82" t="s">
        <v>42</v>
      </c>
      <c r="I852" s="24"/>
      <c r="L852" s="87"/>
    </row>
    <row r="853" spans="5:12">
      <c r="E853" s="82" t="s">
        <v>42</v>
      </c>
      <c r="I853" s="24"/>
      <c r="L853" s="87"/>
    </row>
    <row r="854" spans="5:12">
      <c r="E854" s="82" t="s">
        <v>42</v>
      </c>
      <c r="I854" s="24"/>
      <c r="L854" s="87"/>
    </row>
    <row r="855" spans="5:12">
      <c r="E855" s="82" t="s">
        <v>42</v>
      </c>
      <c r="I855" s="24"/>
      <c r="L855" s="87"/>
    </row>
    <row r="856" spans="5:12">
      <c r="E856" s="82" t="s">
        <v>42</v>
      </c>
      <c r="I856" s="24"/>
      <c r="L856" s="87"/>
    </row>
    <row r="857" spans="5:12">
      <c r="E857" s="82" t="s">
        <v>42</v>
      </c>
      <c r="I857" s="24"/>
      <c r="L857" s="87"/>
    </row>
    <row r="858" spans="5:12">
      <c r="E858" s="82" t="s">
        <v>42</v>
      </c>
      <c r="I858" s="24"/>
      <c r="L858" s="87"/>
    </row>
    <row r="859" spans="5:12">
      <c r="E859" s="82" t="s">
        <v>42</v>
      </c>
      <c r="I859" s="24"/>
      <c r="L859" s="87"/>
    </row>
    <row r="860" spans="5:12">
      <c r="E860" s="82" t="s">
        <v>42</v>
      </c>
      <c r="I860" s="24"/>
      <c r="L860" s="87"/>
    </row>
    <row r="861" spans="5:12">
      <c r="E861" s="82" t="s">
        <v>42</v>
      </c>
      <c r="I861" s="24"/>
      <c r="L861" s="87"/>
    </row>
    <row r="862" spans="5:12">
      <c r="E862" s="82" t="s">
        <v>42</v>
      </c>
      <c r="I862" s="24"/>
      <c r="L862" s="87"/>
    </row>
    <row r="863" spans="5:12">
      <c r="E863" s="82" t="s">
        <v>42</v>
      </c>
      <c r="I863" s="24"/>
      <c r="L863" s="87"/>
    </row>
    <row r="864" spans="5:12">
      <c r="E864" s="82" t="s">
        <v>42</v>
      </c>
      <c r="I864" s="24"/>
      <c r="L864" s="87"/>
    </row>
    <row r="865" spans="5:12">
      <c r="E865" s="82" t="s">
        <v>42</v>
      </c>
      <c r="I865" s="24"/>
      <c r="L865" s="87"/>
    </row>
    <row r="866" spans="5:12">
      <c r="E866" s="82" t="s">
        <v>42</v>
      </c>
      <c r="I866" s="24"/>
      <c r="L866" s="87"/>
    </row>
    <row r="867" spans="5:12">
      <c r="E867" s="82" t="s">
        <v>42</v>
      </c>
      <c r="I867" s="24"/>
      <c r="L867" s="87"/>
    </row>
    <row r="868" spans="5:12">
      <c r="E868" s="82" t="s">
        <v>42</v>
      </c>
      <c r="I868" s="24"/>
      <c r="L868" s="87"/>
    </row>
    <row r="869" spans="5:12">
      <c r="E869" s="82" t="s">
        <v>42</v>
      </c>
      <c r="I869" s="24"/>
      <c r="L869" s="87"/>
    </row>
    <row r="870" spans="5:12">
      <c r="E870" s="82" t="s">
        <v>42</v>
      </c>
      <c r="I870" s="24"/>
      <c r="L870" s="87"/>
    </row>
    <row r="871" spans="5:12">
      <c r="E871" s="82" t="s">
        <v>42</v>
      </c>
      <c r="I871" s="24"/>
      <c r="L871" s="87"/>
    </row>
    <row r="872" spans="5:12">
      <c r="E872" s="82" t="s">
        <v>42</v>
      </c>
      <c r="I872" s="24"/>
      <c r="L872" s="87"/>
    </row>
    <row r="873" spans="5:12">
      <c r="E873" s="82" t="s">
        <v>42</v>
      </c>
      <c r="I873" s="24"/>
      <c r="L873" s="87"/>
    </row>
    <row r="874" spans="5:12">
      <c r="E874" s="82" t="s">
        <v>42</v>
      </c>
      <c r="I874" s="24"/>
      <c r="L874" s="87"/>
    </row>
    <row r="875" spans="5:12">
      <c r="E875" s="82" t="s">
        <v>42</v>
      </c>
      <c r="I875" s="24"/>
      <c r="L875" s="87"/>
    </row>
    <row r="876" spans="5:12">
      <c r="E876" s="82" t="s">
        <v>42</v>
      </c>
      <c r="I876" s="24"/>
      <c r="L876" s="87"/>
    </row>
    <row r="877" spans="5:12">
      <c r="E877" s="82" t="s">
        <v>42</v>
      </c>
      <c r="I877" s="24"/>
      <c r="L877" s="87"/>
    </row>
    <row r="878" spans="5:12">
      <c r="E878" s="82" t="s">
        <v>42</v>
      </c>
      <c r="I878" s="24"/>
      <c r="L878" s="87"/>
    </row>
    <row r="879" spans="5:12">
      <c r="E879" s="82" t="s">
        <v>42</v>
      </c>
      <c r="I879" s="24"/>
      <c r="L879" s="87"/>
    </row>
    <row r="880" spans="5:12">
      <c r="E880" s="82" t="s">
        <v>42</v>
      </c>
      <c r="I880" s="24"/>
      <c r="L880" s="87"/>
    </row>
    <row r="881" spans="5:12">
      <c r="E881" s="82" t="s">
        <v>42</v>
      </c>
      <c r="I881" s="24"/>
      <c r="L881" s="87"/>
    </row>
    <row r="882" spans="5:12">
      <c r="E882" s="82" t="s">
        <v>42</v>
      </c>
      <c r="I882" s="24"/>
      <c r="L882" s="87"/>
    </row>
    <row r="883" spans="5:12">
      <c r="E883" s="82" t="s">
        <v>42</v>
      </c>
      <c r="I883" s="24"/>
      <c r="L883" s="87"/>
    </row>
    <row r="884" spans="5:12">
      <c r="E884" s="82" t="s">
        <v>42</v>
      </c>
      <c r="I884" s="24"/>
      <c r="L884" s="87"/>
    </row>
    <row r="885" spans="5:12">
      <c r="E885" s="82" t="s">
        <v>42</v>
      </c>
      <c r="I885" s="24"/>
      <c r="L885" s="87"/>
    </row>
    <row r="886" spans="5:12">
      <c r="E886" s="82" t="s">
        <v>42</v>
      </c>
      <c r="I886" s="24"/>
      <c r="L886" s="87"/>
    </row>
    <row r="887" spans="5:12">
      <c r="E887" s="82" t="s">
        <v>42</v>
      </c>
      <c r="I887" s="24"/>
      <c r="L887" s="87"/>
    </row>
    <row r="888" spans="5:12">
      <c r="E888" s="82" t="s">
        <v>42</v>
      </c>
      <c r="I888" s="24"/>
      <c r="L888" s="87"/>
    </row>
    <row r="889" spans="5:12">
      <c r="E889" s="82" t="s">
        <v>42</v>
      </c>
      <c r="I889" s="24"/>
      <c r="L889" s="87"/>
    </row>
    <row r="890" spans="5:12">
      <c r="E890" s="82" t="s">
        <v>42</v>
      </c>
      <c r="I890" s="24"/>
      <c r="L890" s="87"/>
    </row>
    <row r="891" spans="5:12">
      <c r="E891" s="82" t="s">
        <v>42</v>
      </c>
      <c r="I891" s="24"/>
      <c r="L891" s="87"/>
    </row>
    <row r="892" spans="5:12">
      <c r="E892" s="82" t="s">
        <v>42</v>
      </c>
      <c r="I892" s="24"/>
      <c r="L892" s="87"/>
    </row>
    <row r="893" spans="5:12">
      <c r="E893" s="82" t="s">
        <v>42</v>
      </c>
      <c r="I893" s="24"/>
      <c r="L893" s="87"/>
    </row>
    <row r="894" spans="5:12">
      <c r="E894" s="82" t="s">
        <v>42</v>
      </c>
      <c r="I894" s="24"/>
      <c r="L894" s="87"/>
    </row>
    <row r="895" spans="5:12">
      <c r="E895" s="82" t="s">
        <v>42</v>
      </c>
      <c r="I895" s="24"/>
      <c r="L895" s="87"/>
    </row>
    <row r="896" spans="5:12">
      <c r="E896" s="82" t="s">
        <v>42</v>
      </c>
      <c r="I896" s="24"/>
      <c r="L896" s="87"/>
    </row>
    <row r="897" spans="5:12">
      <c r="E897" s="82" t="s">
        <v>42</v>
      </c>
      <c r="I897" s="24"/>
      <c r="L897" s="87"/>
    </row>
    <row r="898" spans="5:12">
      <c r="E898" s="82" t="s">
        <v>42</v>
      </c>
      <c r="I898" s="24"/>
      <c r="L898" s="87"/>
    </row>
    <row r="899" spans="5:12">
      <c r="E899" s="82" t="s">
        <v>42</v>
      </c>
      <c r="I899" s="24"/>
      <c r="L899" s="87"/>
    </row>
    <row r="900" spans="5:12">
      <c r="E900" s="82" t="s">
        <v>42</v>
      </c>
      <c r="I900" s="24"/>
      <c r="L900" s="87"/>
    </row>
    <row r="901" spans="5:12">
      <c r="E901" s="82" t="s">
        <v>42</v>
      </c>
      <c r="I901" s="24"/>
      <c r="L901" s="87"/>
    </row>
    <row r="902" spans="5:12">
      <c r="E902" s="82" t="s">
        <v>42</v>
      </c>
      <c r="I902" s="24"/>
      <c r="L902" s="87"/>
    </row>
    <row r="903" spans="5:12">
      <c r="E903" s="82" t="s">
        <v>42</v>
      </c>
      <c r="I903" s="24"/>
      <c r="L903" s="87"/>
    </row>
    <row r="904" spans="5:12">
      <c r="E904" s="82" t="s">
        <v>42</v>
      </c>
      <c r="I904" s="24"/>
      <c r="L904" s="87"/>
    </row>
    <row r="905" spans="5:12">
      <c r="E905" s="82" t="s">
        <v>42</v>
      </c>
      <c r="I905" s="24"/>
      <c r="L905" s="87"/>
    </row>
    <row r="906" spans="5:12">
      <c r="E906" s="82" t="s">
        <v>42</v>
      </c>
      <c r="I906" s="24"/>
      <c r="L906" s="87"/>
    </row>
    <row r="907" spans="5:12">
      <c r="E907" s="82" t="s">
        <v>42</v>
      </c>
      <c r="I907" s="24"/>
      <c r="L907" s="87"/>
    </row>
    <row r="908" spans="5:12">
      <c r="E908" s="82" t="s">
        <v>42</v>
      </c>
      <c r="I908" s="24"/>
      <c r="L908" s="87"/>
    </row>
    <row r="909" spans="5:12">
      <c r="E909" s="82" t="s">
        <v>42</v>
      </c>
      <c r="I909" s="24"/>
      <c r="L909" s="87"/>
    </row>
    <row r="910" spans="5:12">
      <c r="E910" s="82" t="s">
        <v>42</v>
      </c>
      <c r="I910" s="24"/>
      <c r="L910" s="87"/>
    </row>
    <row r="911" spans="5:12">
      <c r="E911" s="82" t="s">
        <v>42</v>
      </c>
      <c r="I911" s="24"/>
      <c r="L911" s="87"/>
    </row>
    <row r="912" spans="5:12">
      <c r="E912" s="82" t="s">
        <v>42</v>
      </c>
      <c r="I912" s="24"/>
      <c r="L912" s="87"/>
    </row>
    <row r="913" spans="5:12">
      <c r="E913" s="82" t="s">
        <v>42</v>
      </c>
      <c r="I913" s="24"/>
      <c r="L913" s="87"/>
    </row>
    <row r="914" spans="5:12">
      <c r="E914" s="82" t="s">
        <v>42</v>
      </c>
      <c r="I914" s="24"/>
      <c r="L914" s="87"/>
    </row>
    <row r="915" spans="5:12">
      <c r="E915" s="82" t="s">
        <v>42</v>
      </c>
      <c r="I915" s="24"/>
      <c r="L915" s="87"/>
    </row>
    <row r="916" spans="5:12">
      <c r="E916" s="82" t="s">
        <v>42</v>
      </c>
      <c r="I916" s="24"/>
      <c r="L916" s="87"/>
    </row>
    <row r="917" spans="5:12">
      <c r="E917" s="82" t="s">
        <v>42</v>
      </c>
      <c r="I917" s="24"/>
      <c r="L917" s="87"/>
    </row>
    <row r="918" spans="5:12">
      <c r="E918" s="82" t="s">
        <v>42</v>
      </c>
      <c r="I918" s="24"/>
      <c r="L918" s="87"/>
    </row>
    <row r="919" spans="5:12">
      <c r="E919" s="82" t="s">
        <v>42</v>
      </c>
      <c r="I919" s="24"/>
      <c r="L919" s="87"/>
    </row>
    <row r="920" spans="5:12">
      <c r="E920" s="82" t="s">
        <v>42</v>
      </c>
      <c r="I920" s="24"/>
      <c r="L920" s="87"/>
    </row>
    <row r="921" spans="5:12">
      <c r="E921" s="82" t="s">
        <v>42</v>
      </c>
      <c r="I921" s="24"/>
      <c r="L921" s="87"/>
    </row>
    <row r="922" spans="5:12">
      <c r="E922" s="82" t="s">
        <v>42</v>
      </c>
      <c r="I922" s="24"/>
      <c r="L922" s="87"/>
    </row>
    <row r="923" spans="5:12">
      <c r="E923" s="82" t="s">
        <v>42</v>
      </c>
      <c r="I923" s="24"/>
      <c r="L923" s="87"/>
    </row>
    <row r="924" spans="5:12">
      <c r="E924" s="82" t="s">
        <v>42</v>
      </c>
      <c r="I924" s="24"/>
      <c r="L924" s="87"/>
    </row>
    <row r="925" spans="5:12">
      <c r="E925" s="82" t="s">
        <v>42</v>
      </c>
      <c r="I925" s="24"/>
      <c r="L925" s="87"/>
    </row>
    <row r="926" spans="5:12">
      <c r="E926" s="82" t="s">
        <v>42</v>
      </c>
      <c r="I926" s="24"/>
      <c r="L926" s="87"/>
    </row>
    <row r="927" spans="5:12">
      <c r="E927" s="82" t="s">
        <v>42</v>
      </c>
      <c r="I927" s="24"/>
      <c r="L927" s="87"/>
    </row>
    <row r="928" spans="5:12">
      <c r="E928" s="82" t="s">
        <v>42</v>
      </c>
      <c r="I928" s="24"/>
      <c r="L928" s="87"/>
    </row>
    <row r="929" spans="5:12">
      <c r="E929" s="82" t="s">
        <v>42</v>
      </c>
      <c r="I929" s="24"/>
      <c r="L929" s="87"/>
    </row>
    <row r="930" spans="5:12">
      <c r="E930" s="82" t="s">
        <v>42</v>
      </c>
      <c r="I930" s="24"/>
      <c r="L930" s="87"/>
    </row>
    <row r="931" spans="5:12">
      <c r="E931" s="82" t="s">
        <v>42</v>
      </c>
      <c r="I931" s="24"/>
      <c r="L931" s="87"/>
    </row>
    <row r="932" spans="5:12">
      <c r="E932" s="82" t="s">
        <v>42</v>
      </c>
      <c r="I932" s="24"/>
      <c r="L932" s="87"/>
    </row>
    <row r="933" spans="5:12">
      <c r="E933" s="82" t="s">
        <v>42</v>
      </c>
      <c r="I933" s="24"/>
      <c r="L933" s="87"/>
    </row>
    <row r="934" spans="5:12">
      <c r="E934" s="82" t="s">
        <v>42</v>
      </c>
      <c r="I934" s="24"/>
      <c r="L934" s="87"/>
    </row>
    <row r="935" spans="5:12">
      <c r="E935" s="82" t="s">
        <v>42</v>
      </c>
      <c r="I935" s="24"/>
      <c r="L935" s="87"/>
    </row>
    <row r="936" spans="5:12">
      <c r="E936" s="82" t="s">
        <v>42</v>
      </c>
      <c r="I936" s="24"/>
      <c r="L936" s="87"/>
    </row>
    <row r="937" spans="5:12">
      <c r="E937" s="82" t="s">
        <v>42</v>
      </c>
      <c r="I937" s="24"/>
      <c r="L937" s="87"/>
    </row>
    <row r="938" spans="5:12">
      <c r="E938" s="82" t="s">
        <v>42</v>
      </c>
      <c r="I938" s="24"/>
      <c r="L938" s="87"/>
    </row>
    <row r="939" spans="5:12">
      <c r="E939" s="82" t="s">
        <v>42</v>
      </c>
      <c r="I939" s="24"/>
      <c r="L939" s="87"/>
    </row>
    <row r="940" spans="5:12">
      <c r="E940" s="82" t="s">
        <v>42</v>
      </c>
      <c r="I940" s="24"/>
      <c r="L940" s="87"/>
    </row>
    <row r="941" spans="5:12">
      <c r="E941" s="82" t="s">
        <v>42</v>
      </c>
      <c r="I941" s="24"/>
      <c r="L941" s="87"/>
    </row>
    <row r="942" spans="5:12">
      <c r="E942" s="82" t="s">
        <v>42</v>
      </c>
      <c r="I942" s="24"/>
      <c r="L942" s="87"/>
    </row>
    <row r="943" spans="5:12">
      <c r="E943" s="82" t="s">
        <v>42</v>
      </c>
      <c r="I943" s="24"/>
      <c r="L943" s="87"/>
    </row>
    <row r="944" spans="5:12">
      <c r="E944" s="82" t="s">
        <v>42</v>
      </c>
      <c r="I944" s="24"/>
      <c r="L944" s="87"/>
    </row>
    <row r="945" spans="5:12">
      <c r="E945" s="82" t="s">
        <v>42</v>
      </c>
      <c r="I945" s="24"/>
      <c r="L945" s="87"/>
    </row>
    <row r="946" spans="5:12">
      <c r="E946" s="82" t="s">
        <v>42</v>
      </c>
      <c r="I946" s="24"/>
      <c r="L946" s="87"/>
    </row>
    <row r="947" spans="5:12">
      <c r="E947" s="82" t="s">
        <v>42</v>
      </c>
      <c r="I947" s="24"/>
      <c r="L947" s="87"/>
    </row>
    <row r="948" spans="5:12">
      <c r="E948" s="82" t="s">
        <v>42</v>
      </c>
      <c r="I948" s="24"/>
      <c r="L948" s="87"/>
    </row>
    <row r="949" spans="5:12">
      <c r="E949" s="82" t="s">
        <v>42</v>
      </c>
      <c r="I949" s="24"/>
      <c r="L949" s="87"/>
    </row>
    <row r="950" spans="5:12">
      <c r="E950" s="82" t="s">
        <v>42</v>
      </c>
      <c r="I950" s="24"/>
      <c r="L950" s="87"/>
    </row>
    <row r="951" spans="5:12">
      <c r="E951" s="82" t="s">
        <v>42</v>
      </c>
      <c r="I951" s="24"/>
      <c r="L951" s="87"/>
    </row>
    <row r="952" spans="5:12">
      <c r="E952" s="82" t="s">
        <v>42</v>
      </c>
      <c r="I952" s="24"/>
      <c r="L952" s="87"/>
    </row>
    <row r="953" spans="5:12">
      <c r="E953" s="82" t="s">
        <v>42</v>
      </c>
      <c r="I953" s="24"/>
      <c r="L953" s="87"/>
    </row>
    <row r="954" spans="5:12">
      <c r="E954" s="82" t="s">
        <v>42</v>
      </c>
      <c r="I954" s="24"/>
      <c r="L954" s="87"/>
    </row>
    <row r="955" spans="5:12">
      <c r="E955" s="82" t="s">
        <v>42</v>
      </c>
      <c r="I955" s="24"/>
      <c r="L955" s="87"/>
    </row>
    <row r="956" spans="5:12">
      <c r="E956" s="82" t="s">
        <v>42</v>
      </c>
      <c r="I956" s="24"/>
      <c r="L956" s="87"/>
    </row>
    <row r="957" spans="5:12">
      <c r="E957" s="82" t="s">
        <v>42</v>
      </c>
      <c r="I957" s="24"/>
      <c r="L957" s="87"/>
    </row>
    <row r="958" spans="5:12">
      <c r="E958" s="82" t="s">
        <v>42</v>
      </c>
      <c r="I958" s="24"/>
      <c r="L958" s="87"/>
    </row>
    <row r="959" spans="5:12">
      <c r="E959" s="82" t="s">
        <v>42</v>
      </c>
      <c r="I959" s="24"/>
      <c r="L959" s="87"/>
    </row>
    <row r="960" spans="5:12">
      <c r="E960" s="82" t="s">
        <v>42</v>
      </c>
      <c r="I960" s="24"/>
      <c r="L960" s="87"/>
    </row>
    <row r="961" spans="5:12">
      <c r="E961" s="82" t="s">
        <v>42</v>
      </c>
      <c r="I961" s="24"/>
      <c r="L961" s="87"/>
    </row>
    <row r="962" spans="5:12">
      <c r="E962" s="82" t="s">
        <v>42</v>
      </c>
      <c r="I962" s="24"/>
      <c r="L962" s="87"/>
    </row>
    <row r="963" spans="5:12">
      <c r="E963" s="82" t="s">
        <v>42</v>
      </c>
      <c r="I963" s="24"/>
      <c r="L963" s="87"/>
    </row>
    <row r="964" spans="5:12">
      <c r="E964" s="82" t="s">
        <v>42</v>
      </c>
      <c r="I964" s="24"/>
      <c r="L964" s="87"/>
    </row>
    <row r="965" spans="5:12">
      <c r="E965" s="82" t="s">
        <v>42</v>
      </c>
      <c r="I965" s="24"/>
      <c r="L965" s="87"/>
    </row>
    <row r="966" spans="5:12">
      <c r="E966" s="82" t="s">
        <v>42</v>
      </c>
      <c r="I966" s="24"/>
      <c r="L966" s="87"/>
    </row>
    <row r="967" spans="5:12">
      <c r="E967" s="82" t="s">
        <v>42</v>
      </c>
      <c r="I967" s="24"/>
      <c r="L967" s="87"/>
    </row>
    <row r="968" spans="5:12">
      <c r="E968" s="82" t="s">
        <v>42</v>
      </c>
      <c r="I968" s="24"/>
      <c r="L968" s="87"/>
    </row>
    <row r="969" spans="5:12">
      <c r="E969" s="82" t="s">
        <v>42</v>
      </c>
      <c r="I969" s="24"/>
      <c r="L969" s="87"/>
    </row>
    <row r="970" spans="5:12">
      <c r="E970" s="82" t="s">
        <v>42</v>
      </c>
      <c r="I970" s="24"/>
      <c r="L970" s="87"/>
    </row>
    <row r="971" spans="5:12">
      <c r="E971" s="82" t="s">
        <v>42</v>
      </c>
      <c r="I971" s="24"/>
      <c r="L971" s="87"/>
    </row>
    <row r="972" spans="5:12">
      <c r="E972" s="82" t="s">
        <v>42</v>
      </c>
      <c r="I972" s="24"/>
      <c r="L972" s="87"/>
    </row>
    <row r="973" spans="5:12">
      <c r="E973" s="82" t="s">
        <v>42</v>
      </c>
      <c r="I973" s="24"/>
      <c r="L973" s="87"/>
    </row>
    <row r="974" spans="5:12">
      <c r="E974" s="82" t="s">
        <v>42</v>
      </c>
      <c r="I974" s="24"/>
      <c r="L974" s="87"/>
    </row>
    <row r="975" spans="5:12">
      <c r="E975" s="82" t="s">
        <v>42</v>
      </c>
      <c r="I975" s="24"/>
      <c r="L975" s="87"/>
    </row>
    <row r="976" spans="5:12">
      <c r="E976" s="82" t="s">
        <v>42</v>
      </c>
      <c r="I976" s="24"/>
      <c r="L976" s="87"/>
    </row>
    <row r="977" spans="5:12">
      <c r="E977" s="82" t="s">
        <v>42</v>
      </c>
      <c r="I977" s="24"/>
      <c r="L977" s="87"/>
    </row>
    <row r="978" spans="5:12">
      <c r="E978" s="82" t="s">
        <v>42</v>
      </c>
      <c r="I978" s="24"/>
      <c r="L978" s="87"/>
    </row>
    <row r="979" spans="5:12">
      <c r="E979" s="82" t="s">
        <v>42</v>
      </c>
      <c r="I979" s="24"/>
      <c r="L979" s="87"/>
    </row>
    <row r="980" spans="5:12">
      <c r="E980" s="82" t="s">
        <v>42</v>
      </c>
      <c r="I980" s="24"/>
      <c r="L980" s="87"/>
    </row>
    <row r="981" spans="5:12">
      <c r="E981" s="82" t="s">
        <v>42</v>
      </c>
      <c r="I981" s="24"/>
      <c r="L981" s="87"/>
    </row>
    <row r="982" spans="5:12">
      <c r="E982" s="82" t="s">
        <v>42</v>
      </c>
      <c r="I982" s="24"/>
      <c r="L982" s="87"/>
    </row>
    <row r="983" spans="5:12">
      <c r="E983" s="82" t="s">
        <v>42</v>
      </c>
      <c r="I983" s="24"/>
      <c r="L983" s="87"/>
    </row>
    <row r="984" spans="5:12">
      <c r="E984" s="82" t="s">
        <v>42</v>
      </c>
      <c r="I984" s="24"/>
      <c r="L984" s="87"/>
    </row>
    <row r="985" spans="5:12">
      <c r="E985" s="82" t="s">
        <v>42</v>
      </c>
      <c r="I985" s="24"/>
      <c r="L985" s="87"/>
    </row>
    <row r="986" spans="5:12">
      <c r="E986" s="82" t="s">
        <v>42</v>
      </c>
      <c r="I986" s="24"/>
      <c r="L986" s="87"/>
    </row>
    <row r="987" spans="5:12">
      <c r="E987" s="82" t="s">
        <v>42</v>
      </c>
      <c r="I987" s="24"/>
      <c r="L987" s="87"/>
    </row>
    <row r="988" spans="5:12">
      <c r="E988" s="82" t="s">
        <v>42</v>
      </c>
      <c r="I988" s="24"/>
      <c r="L988" s="87"/>
    </row>
    <row r="989" spans="5:12">
      <c r="E989" s="82" t="s">
        <v>42</v>
      </c>
      <c r="I989" s="24"/>
      <c r="L989" s="87"/>
    </row>
    <row r="990" spans="5:12">
      <c r="E990" s="82" t="s">
        <v>42</v>
      </c>
      <c r="I990" s="24"/>
      <c r="L990" s="87"/>
    </row>
    <row r="991" spans="5:12">
      <c r="E991" s="82" t="s">
        <v>42</v>
      </c>
      <c r="I991" s="24"/>
      <c r="L991" s="87"/>
    </row>
    <row r="992" spans="5:12">
      <c r="E992" s="82" t="s">
        <v>42</v>
      </c>
      <c r="I992" s="24"/>
      <c r="L992" s="87"/>
    </row>
    <row r="993" spans="5:12">
      <c r="E993" s="82" t="s">
        <v>42</v>
      </c>
      <c r="I993" s="24"/>
      <c r="L993" s="87"/>
    </row>
    <row r="994" spans="5:12">
      <c r="E994" s="82" t="s">
        <v>42</v>
      </c>
      <c r="I994" s="24"/>
      <c r="L994" s="87"/>
    </row>
    <row r="995" spans="5:12">
      <c r="E995" s="82" t="s">
        <v>42</v>
      </c>
      <c r="I995" s="24"/>
      <c r="L995" s="87"/>
    </row>
    <row r="996" spans="5:12">
      <c r="E996" s="82" t="s">
        <v>42</v>
      </c>
      <c r="I996" s="24"/>
      <c r="L996" s="87"/>
    </row>
    <row r="997" spans="5:12">
      <c r="E997" s="82" t="s">
        <v>42</v>
      </c>
      <c r="I997" s="24"/>
      <c r="L997" s="87"/>
    </row>
    <row r="998" spans="5:12">
      <c r="E998" s="82" t="s">
        <v>42</v>
      </c>
      <c r="I998" s="24"/>
      <c r="L998" s="87"/>
    </row>
    <row r="999" spans="5:12">
      <c r="E999" s="82" t="s">
        <v>42</v>
      </c>
      <c r="I999" s="24"/>
      <c r="L999" s="87"/>
    </row>
    <row r="1000" spans="5:12">
      <c r="E1000" s="82" t="s">
        <v>42</v>
      </c>
      <c r="I1000" s="24"/>
      <c r="L1000" s="87"/>
    </row>
    <row r="1001" spans="5:12">
      <c r="E1001" s="82" t="s">
        <v>42</v>
      </c>
      <c r="I1001" s="24"/>
      <c r="L1001" s="87"/>
    </row>
    <row r="1002" spans="5:12">
      <c r="E1002" s="82" t="s">
        <v>42</v>
      </c>
      <c r="I1002" s="24"/>
      <c r="L1002" s="87"/>
    </row>
    <row r="1003" spans="5:12">
      <c r="E1003" s="82" t="s">
        <v>42</v>
      </c>
      <c r="I1003" s="24"/>
      <c r="L1003" s="87"/>
    </row>
    <row r="1004" spans="5:12">
      <c r="E1004" s="82" t="s">
        <v>42</v>
      </c>
      <c r="I1004" s="24"/>
      <c r="L1004" s="87"/>
    </row>
    <row r="1005" spans="5:12">
      <c r="E1005" s="82" t="s">
        <v>42</v>
      </c>
      <c r="I1005" s="24"/>
      <c r="L1005" s="87"/>
    </row>
    <row r="1006" spans="5:12">
      <c r="E1006" s="82" t="s">
        <v>42</v>
      </c>
      <c r="I1006" s="24"/>
      <c r="L1006" s="87"/>
    </row>
    <row r="1007" spans="5:12">
      <c r="E1007" s="82" t="s">
        <v>42</v>
      </c>
      <c r="I1007" s="24"/>
      <c r="L1007" s="87"/>
    </row>
    <row r="1008" spans="5:12">
      <c r="E1008" s="82" t="s">
        <v>42</v>
      </c>
      <c r="I1008" s="24"/>
      <c r="L1008" s="87"/>
    </row>
    <row r="1009" spans="5:12">
      <c r="E1009" s="82" t="s">
        <v>42</v>
      </c>
      <c r="I1009" s="24"/>
      <c r="L1009" s="87"/>
    </row>
    <row r="1010" spans="5:12">
      <c r="E1010" s="82" t="s">
        <v>42</v>
      </c>
      <c r="I1010" s="24"/>
      <c r="L1010" s="87"/>
    </row>
    <row r="1011" spans="5:12">
      <c r="E1011" s="82" t="s">
        <v>42</v>
      </c>
      <c r="I1011" s="24"/>
      <c r="L1011" s="87"/>
    </row>
    <row r="1012" spans="5:12">
      <c r="E1012" s="82" t="s">
        <v>42</v>
      </c>
      <c r="I1012" s="24"/>
      <c r="L1012" s="87"/>
    </row>
    <row r="1013" spans="5:12">
      <c r="E1013" s="82" t="s">
        <v>42</v>
      </c>
      <c r="I1013" s="24"/>
      <c r="L1013" s="87"/>
    </row>
    <row r="1014" spans="5:12">
      <c r="E1014" s="82" t="s">
        <v>42</v>
      </c>
      <c r="I1014" s="24"/>
      <c r="L1014" s="87"/>
    </row>
    <row r="1015" spans="5:12">
      <c r="E1015" s="82" t="s">
        <v>42</v>
      </c>
      <c r="I1015" s="24"/>
      <c r="L1015" s="87"/>
    </row>
    <row r="1016" spans="5:12">
      <c r="E1016" s="82" t="s">
        <v>42</v>
      </c>
      <c r="I1016" s="24"/>
      <c r="L1016" s="87"/>
    </row>
    <row r="1017" spans="5:12">
      <c r="E1017" s="82" t="s">
        <v>42</v>
      </c>
      <c r="I1017" s="24"/>
      <c r="L1017" s="87"/>
    </row>
    <row r="1018" spans="5:12">
      <c r="E1018" s="82" t="s">
        <v>42</v>
      </c>
      <c r="I1018" s="24"/>
      <c r="L1018" s="87"/>
    </row>
    <row r="1019" spans="5:12">
      <c r="E1019" s="82" t="s">
        <v>42</v>
      </c>
      <c r="I1019" s="24"/>
      <c r="L1019" s="87"/>
    </row>
    <row r="1020" spans="5:12">
      <c r="E1020" s="82" t="s">
        <v>42</v>
      </c>
      <c r="I1020" s="24"/>
      <c r="L1020" s="87"/>
    </row>
    <row r="1021" spans="5:12">
      <c r="E1021" s="82" t="s">
        <v>42</v>
      </c>
      <c r="I1021" s="24"/>
      <c r="L1021" s="87"/>
    </row>
    <row r="1022" spans="5:12">
      <c r="E1022" s="82" t="s">
        <v>42</v>
      </c>
      <c r="I1022" s="24"/>
      <c r="L1022" s="87"/>
    </row>
    <row r="1023" spans="5:12">
      <c r="E1023" s="82" t="s">
        <v>42</v>
      </c>
      <c r="I1023" s="24"/>
      <c r="L1023" s="87"/>
    </row>
    <row r="1024" spans="5:12">
      <c r="E1024" s="82" t="s">
        <v>42</v>
      </c>
      <c r="I1024" s="24"/>
      <c r="L1024" s="87"/>
    </row>
    <row r="1025" spans="5:12">
      <c r="E1025" s="82" t="s">
        <v>42</v>
      </c>
      <c r="I1025" s="24"/>
      <c r="L1025" s="87"/>
    </row>
    <row r="1026" spans="5:12">
      <c r="E1026" s="82" t="s">
        <v>42</v>
      </c>
      <c r="I1026" s="24"/>
      <c r="L1026" s="87"/>
    </row>
    <row r="1027" spans="5:12">
      <c r="E1027" s="82" t="s">
        <v>42</v>
      </c>
      <c r="I1027" s="24"/>
      <c r="L1027" s="87"/>
    </row>
    <row r="1028" spans="5:12">
      <c r="E1028" s="82" t="s">
        <v>42</v>
      </c>
      <c r="I1028" s="24"/>
      <c r="L1028" s="87"/>
    </row>
    <row r="1029" spans="5:12">
      <c r="E1029" s="82" t="s">
        <v>42</v>
      </c>
      <c r="I1029" s="24"/>
      <c r="L1029" s="87"/>
    </row>
    <row r="1030" spans="5:12">
      <c r="E1030" s="82" t="s">
        <v>42</v>
      </c>
      <c r="I1030" s="24"/>
      <c r="L1030" s="87"/>
    </row>
    <row r="1031" spans="5:12">
      <c r="E1031" s="82" t="s">
        <v>42</v>
      </c>
      <c r="I1031" s="24"/>
      <c r="L1031" s="87"/>
    </row>
    <row r="1032" spans="5:12">
      <c r="E1032" s="82" t="s">
        <v>42</v>
      </c>
      <c r="I1032" s="24"/>
      <c r="L1032" s="87"/>
    </row>
    <row r="1033" spans="5:12">
      <c r="E1033" s="82" t="s">
        <v>42</v>
      </c>
      <c r="I1033" s="24"/>
      <c r="L1033" s="87"/>
    </row>
    <row r="1034" spans="5:12">
      <c r="E1034" s="82" t="s">
        <v>42</v>
      </c>
      <c r="I1034" s="24"/>
      <c r="L1034" s="87"/>
    </row>
    <row r="1035" spans="5:12">
      <c r="E1035" s="82" t="s">
        <v>42</v>
      </c>
      <c r="I1035" s="24"/>
      <c r="L1035" s="87"/>
    </row>
    <row r="1036" spans="5:12">
      <c r="E1036" s="82" t="s">
        <v>42</v>
      </c>
      <c r="I1036" s="24"/>
      <c r="L1036" s="87"/>
    </row>
    <row r="1037" spans="5:12">
      <c r="E1037" s="82" t="s">
        <v>42</v>
      </c>
      <c r="I1037" s="24"/>
      <c r="L1037" s="87"/>
    </row>
    <row r="1038" spans="5:12">
      <c r="E1038" s="82" t="s">
        <v>42</v>
      </c>
      <c r="I1038" s="24"/>
      <c r="L1038" s="87"/>
    </row>
    <row r="1039" spans="5:12">
      <c r="E1039" s="82" t="s">
        <v>42</v>
      </c>
      <c r="I1039" s="24"/>
      <c r="L1039" s="87"/>
    </row>
    <row r="1040" spans="5:12">
      <c r="E1040" s="82" t="s">
        <v>42</v>
      </c>
      <c r="I1040" s="24"/>
      <c r="L1040" s="87"/>
    </row>
    <row r="1041" spans="5:12">
      <c r="E1041" s="82" t="s">
        <v>42</v>
      </c>
      <c r="I1041" s="24"/>
      <c r="L1041" s="87"/>
    </row>
    <row r="1042" spans="5:12">
      <c r="E1042" s="82" t="s">
        <v>42</v>
      </c>
      <c r="I1042" s="24"/>
      <c r="L1042" s="87"/>
    </row>
    <row r="1043" spans="5:12">
      <c r="E1043" s="82" t="s">
        <v>42</v>
      </c>
      <c r="I1043" s="24"/>
      <c r="L1043" s="87"/>
    </row>
    <row r="1044" spans="5:12">
      <c r="E1044" s="82" t="s">
        <v>42</v>
      </c>
      <c r="I1044" s="24"/>
      <c r="L1044" s="87"/>
    </row>
    <row r="1045" spans="5:12">
      <c r="E1045" s="82" t="s">
        <v>42</v>
      </c>
      <c r="I1045" s="24"/>
      <c r="L1045" s="87"/>
    </row>
    <row r="1046" spans="5:12">
      <c r="E1046" s="82" t="s">
        <v>42</v>
      </c>
      <c r="I1046" s="24"/>
      <c r="L1046" s="87"/>
    </row>
    <row r="1047" spans="5:12">
      <c r="E1047" s="82" t="s">
        <v>42</v>
      </c>
      <c r="I1047" s="24"/>
      <c r="L1047" s="87"/>
    </row>
    <row r="1048" spans="5:12">
      <c r="E1048" s="82" t="s">
        <v>42</v>
      </c>
      <c r="I1048" s="24"/>
      <c r="L1048" s="87"/>
    </row>
    <row r="1049" spans="5:12">
      <c r="E1049" s="82" t="s">
        <v>42</v>
      </c>
      <c r="I1049" s="24"/>
      <c r="L1049" s="87"/>
    </row>
    <row r="1050" spans="5:12">
      <c r="E1050" s="82" t="s">
        <v>42</v>
      </c>
      <c r="I1050" s="24"/>
      <c r="L1050" s="87"/>
    </row>
    <row r="1051" spans="5:12">
      <c r="E1051" s="82" t="s">
        <v>42</v>
      </c>
      <c r="I1051" s="24"/>
      <c r="L1051" s="87"/>
    </row>
    <row r="1052" spans="5:12">
      <c r="E1052" s="82" t="s">
        <v>42</v>
      </c>
      <c r="I1052" s="24"/>
      <c r="L1052" s="87"/>
    </row>
    <row r="1053" spans="5:12">
      <c r="E1053" s="82" t="s">
        <v>42</v>
      </c>
      <c r="I1053" s="24"/>
      <c r="L1053" s="87"/>
    </row>
    <row r="1054" spans="5:12">
      <c r="E1054" s="82" t="s">
        <v>42</v>
      </c>
      <c r="I1054" s="24"/>
      <c r="L1054" s="87"/>
    </row>
    <row r="1055" spans="5:12">
      <c r="E1055" s="82" t="s">
        <v>42</v>
      </c>
      <c r="I1055" s="24"/>
      <c r="L1055" s="87"/>
    </row>
    <row r="1056" spans="5:12">
      <c r="E1056" s="82" t="s">
        <v>42</v>
      </c>
      <c r="I1056" s="24"/>
      <c r="L1056" s="87"/>
    </row>
    <row r="1057" spans="5:12">
      <c r="E1057" s="82" t="s">
        <v>42</v>
      </c>
      <c r="I1057" s="24"/>
      <c r="L1057" s="87"/>
    </row>
    <row r="1058" spans="5:12">
      <c r="E1058" s="82" t="s">
        <v>42</v>
      </c>
      <c r="I1058" s="24"/>
      <c r="L1058" s="87"/>
    </row>
    <row r="1059" spans="5:12">
      <c r="E1059" s="82" t="s">
        <v>42</v>
      </c>
      <c r="I1059" s="24"/>
      <c r="L1059" s="87"/>
    </row>
    <row r="1060" spans="5:12">
      <c r="E1060" s="82" t="s">
        <v>42</v>
      </c>
      <c r="I1060" s="24"/>
      <c r="L1060" s="87"/>
    </row>
    <row r="1061" spans="5:12">
      <c r="E1061" s="82" t="s">
        <v>42</v>
      </c>
      <c r="I1061" s="24"/>
      <c r="L1061" s="87"/>
    </row>
    <row r="1062" spans="5:12">
      <c r="E1062" s="82" t="s">
        <v>42</v>
      </c>
      <c r="I1062" s="24"/>
      <c r="L1062" s="87"/>
    </row>
    <row r="1063" spans="5:12">
      <c r="E1063" s="82" t="s">
        <v>42</v>
      </c>
      <c r="I1063" s="24"/>
      <c r="L1063" s="87"/>
    </row>
    <row r="1064" spans="5:12">
      <c r="E1064" s="82" t="s">
        <v>42</v>
      </c>
      <c r="I1064" s="24"/>
      <c r="L1064" s="87"/>
    </row>
    <row r="1065" spans="5:12">
      <c r="E1065" s="82" t="s">
        <v>42</v>
      </c>
      <c r="I1065" s="24"/>
      <c r="L1065" s="87"/>
    </row>
    <row r="1066" spans="5:12">
      <c r="E1066" s="82" t="s">
        <v>42</v>
      </c>
      <c r="I1066" s="24"/>
      <c r="L1066" s="87"/>
    </row>
    <row r="1067" spans="5:12">
      <c r="E1067" s="82" t="s">
        <v>42</v>
      </c>
      <c r="I1067" s="24"/>
      <c r="L1067" s="87"/>
    </row>
    <row r="1068" spans="5:12">
      <c r="E1068" s="82" t="s">
        <v>42</v>
      </c>
      <c r="I1068" s="24"/>
      <c r="L1068" s="87"/>
    </row>
    <row r="1069" spans="5:12">
      <c r="E1069" s="82" t="s">
        <v>42</v>
      </c>
      <c r="I1069" s="24"/>
      <c r="L1069" s="87"/>
    </row>
    <row r="1070" spans="5:12">
      <c r="E1070" s="82" t="s">
        <v>42</v>
      </c>
      <c r="I1070" s="24"/>
      <c r="L1070" s="87"/>
    </row>
    <row r="1071" spans="5:12">
      <c r="E1071" s="82" t="s">
        <v>42</v>
      </c>
      <c r="I1071" s="24"/>
      <c r="L1071" s="87"/>
    </row>
    <row r="1072" spans="5:12">
      <c r="E1072" s="82" t="s">
        <v>42</v>
      </c>
      <c r="I1072" s="24"/>
      <c r="L1072" s="87"/>
    </row>
    <row r="1073" spans="5:12">
      <c r="E1073" s="82" t="s">
        <v>42</v>
      </c>
      <c r="I1073" s="24"/>
      <c r="L1073" s="87"/>
    </row>
    <row r="1074" spans="5:12">
      <c r="E1074" s="82" t="s">
        <v>42</v>
      </c>
      <c r="I1074" s="24"/>
      <c r="L1074" s="87"/>
    </row>
    <row r="1075" spans="5:12">
      <c r="E1075" s="82" t="s">
        <v>42</v>
      </c>
      <c r="I1075" s="24"/>
      <c r="L1075" s="87"/>
    </row>
    <row r="1076" spans="5:12">
      <c r="E1076" s="82" t="s">
        <v>42</v>
      </c>
      <c r="I1076" s="24"/>
      <c r="L1076" s="87"/>
    </row>
    <row r="1077" spans="5:12">
      <c r="E1077" s="82" t="s">
        <v>42</v>
      </c>
      <c r="I1077" s="24"/>
      <c r="L1077" s="87"/>
    </row>
    <row r="1078" spans="5:12">
      <c r="E1078" s="82" t="s">
        <v>42</v>
      </c>
      <c r="I1078" s="24"/>
      <c r="L1078" s="87"/>
    </row>
    <row r="1079" spans="5:12">
      <c r="E1079" s="82" t="s">
        <v>42</v>
      </c>
      <c r="I1079" s="24"/>
      <c r="L1079" s="87"/>
    </row>
    <row r="1080" spans="5:12">
      <c r="E1080" s="82" t="s">
        <v>42</v>
      </c>
      <c r="I1080" s="24"/>
      <c r="L1080" s="87"/>
    </row>
    <row r="1081" spans="5:12">
      <c r="E1081" s="82" t="s">
        <v>42</v>
      </c>
      <c r="I1081" s="24"/>
      <c r="L1081" s="87"/>
    </row>
    <row r="1082" spans="5:12">
      <c r="E1082" s="82" t="s">
        <v>42</v>
      </c>
      <c r="I1082" s="24"/>
      <c r="L1082" s="87"/>
    </row>
    <row r="1083" spans="5:12">
      <c r="E1083" s="82" t="s">
        <v>42</v>
      </c>
      <c r="I1083" s="24"/>
      <c r="L1083" s="87"/>
    </row>
    <row r="1084" spans="5:12">
      <c r="E1084" s="82" t="s">
        <v>42</v>
      </c>
      <c r="I1084" s="24"/>
      <c r="L1084" s="87"/>
    </row>
    <row r="1085" spans="5:12">
      <c r="E1085" s="82" t="s">
        <v>42</v>
      </c>
      <c r="I1085" s="24"/>
      <c r="L1085" s="87"/>
    </row>
    <row r="1086" spans="5:12">
      <c r="E1086" s="82" t="s">
        <v>42</v>
      </c>
      <c r="I1086" s="24"/>
      <c r="L1086" s="87"/>
    </row>
    <row r="1087" spans="5:12">
      <c r="E1087" s="82" t="s">
        <v>42</v>
      </c>
      <c r="I1087" s="24"/>
      <c r="L1087" s="87"/>
    </row>
    <row r="1088" spans="5:12">
      <c r="E1088" s="82" t="s">
        <v>42</v>
      </c>
      <c r="I1088" s="24"/>
      <c r="L1088" s="87"/>
    </row>
    <row r="1089" spans="5:12">
      <c r="E1089" s="82" t="s">
        <v>42</v>
      </c>
      <c r="I1089" s="24"/>
      <c r="L1089" s="87"/>
    </row>
    <row r="1090" spans="5:12">
      <c r="E1090" s="82" t="s">
        <v>42</v>
      </c>
      <c r="I1090" s="24"/>
      <c r="L1090" s="87"/>
    </row>
    <row r="1091" spans="5:12">
      <c r="E1091" s="82" t="s">
        <v>42</v>
      </c>
      <c r="I1091" s="24"/>
      <c r="L1091" s="87"/>
    </row>
    <row r="1092" spans="5:12">
      <c r="E1092" s="82" t="s">
        <v>42</v>
      </c>
      <c r="I1092" s="24"/>
      <c r="L1092" s="87"/>
    </row>
    <row r="1093" spans="5:12">
      <c r="E1093" s="82" t="s">
        <v>42</v>
      </c>
      <c r="I1093" s="24"/>
      <c r="L1093" s="87"/>
    </row>
    <row r="1094" spans="5:12">
      <c r="E1094" s="82" t="s">
        <v>42</v>
      </c>
      <c r="I1094" s="24"/>
      <c r="L1094" s="87"/>
    </row>
    <row r="1095" spans="5:12">
      <c r="E1095" s="82" t="s">
        <v>42</v>
      </c>
      <c r="I1095" s="24"/>
      <c r="L1095" s="87"/>
    </row>
    <row r="1096" spans="5:12">
      <c r="E1096" s="82" t="s">
        <v>42</v>
      </c>
      <c r="I1096" s="24"/>
      <c r="L1096" s="87"/>
    </row>
    <row r="1097" spans="5:12">
      <c r="E1097" s="82" t="s">
        <v>42</v>
      </c>
      <c r="I1097" s="24"/>
      <c r="L1097" s="87"/>
    </row>
    <row r="1098" spans="5:12">
      <c r="E1098" s="82" t="s">
        <v>42</v>
      </c>
      <c r="I1098" s="24"/>
      <c r="L1098" s="87"/>
    </row>
    <row r="1099" spans="5:12">
      <c r="E1099" s="82" t="s">
        <v>42</v>
      </c>
      <c r="I1099" s="24"/>
      <c r="L1099" s="87"/>
    </row>
    <row r="1100" spans="5:12">
      <c r="E1100" s="82" t="s">
        <v>42</v>
      </c>
      <c r="I1100" s="24"/>
      <c r="L1100" s="87"/>
    </row>
    <row r="1101" spans="5:12">
      <c r="E1101" s="82" t="s">
        <v>42</v>
      </c>
      <c r="I1101" s="24"/>
      <c r="L1101" s="87"/>
    </row>
    <row r="1102" spans="5:12">
      <c r="E1102" s="82" t="s">
        <v>42</v>
      </c>
      <c r="I1102" s="24"/>
      <c r="L1102" s="87"/>
    </row>
    <row r="1103" spans="5:12">
      <c r="E1103" s="82" t="s">
        <v>42</v>
      </c>
      <c r="I1103" s="24"/>
      <c r="L1103" s="87"/>
    </row>
    <row r="1104" spans="5:12">
      <c r="E1104" s="82" t="s">
        <v>42</v>
      </c>
      <c r="I1104" s="24"/>
      <c r="L1104" s="87"/>
    </row>
    <row r="1105" spans="5:12">
      <c r="E1105" s="82" t="s">
        <v>42</v>
      </c>
      <c r="I1105" s="24"/>
      <c r="L1105" s="87"/>
    </row>
    <row r="1106" spans="5:12">
      <c r="E1106" s="82" t="s">
        <v>42</v>
      </c>
      <c r="I1106" s="24"/>
      <c r="L1106" s="87"/>
    </row>
    <row r="1107" spans="5:12">
      <c r="E1107" s="82" t="s">
        <v>42</v>
      </c>
      <c r="I1107" s="24"/>
      <c r="L1107" s="87"/>
    </row>
    <row r="1108" spans="5:12">
      <c r="E1108" s="82" t="s">
        <v>42</v>
      </c>
      <c r="I1108" s="24"/>
      <c r="L1108" s="87"/>
    </row>
    <row r="1109" spans="5:12">
      <c r="E1109" s="82" t="s">
        <v>42</v>
      </c>
      <c r="I1109" s="24"/>
      <c r="L1109" s="87"/>
    </row>
    <row r="1110" spans="5:12">
      <c r="E1110" s="82" t="s">
        <v>42</v>
      </c>
      <c r="I1110" s="24"/>
      <c r="L1110" s="87"/>
    </row>
    <row r="1111" spans="5:12">
      <c r="E1111" s="82" t="s">
        <v>42</v>
      </c>
      <c r="I1111" s="24"/>
      <c r="L1111" s="87"/>
    </row>
    <row r="1112" spans="5:12">
      <c r="E1112" s="82" t="s">
        <v>42</v>
      </c>
      <c r="I1112" s="24"/>
      <c r="L1112" s="87"/>
    </row>
    <row r="1113" spans="5:12">
      <c r="E1113" s="82" t="s">
        <v>42</v>
      </c>
      <c r="I1113" s="24"/>
      <c r="L1113" s="87"/>
    </row>
    <row r="1114" spans="5:12">
      <c r="E1114" s="82" t="s">
        <v>42</v>
      </c>
      <c r="I1114" s="24"/>
      <c r="L1114" s="87"/>
    </row>
    <row r="1115" spans="5:12">
      <c r="E1115" s="82" t="s">
        <v>42</v>
      </c>
      <c r="I1115" s="24"/>
      <c r="L1115" s="87"/>
    </row>
    <row r="1116" spans="5:12">
      <c r="E1116" s="82" t="s">
        <v>42</v>
      </c>
      <c r="I1116" s="24"/>
      <c r="L1116" s="87"/>
    </row>
    <row r="1117" spans="5:12">
      <c r="E1117" s="82" t="s">
        <v>42</v>
      </c>
      <c r="I1117" s="24"/>
      <c r="L1117" s="87"/>
    </row>
    <row r="1118" spans="5:12">
      <c r="E1118" s="82" t="s">
        <v>42</v>
      </c>
      <c r="I1118" s="24"/>
      <c r="L1118" s="87"/>
    </row>
    <row r="1119" spans="5:12">
      <c r="E1119" s="82" t="s">
        <v>42</v>
      </c>
      <c r="I1119" s="24"/>
      <c r="L1119" s="87"/>
    </row>
    <row r="1120" spans="5:12">
      <c r="E1120" s="82" t="s">
        <v>42</v>
      </c>
      <c r="I1120" s="24"/>
      <c r="L1120" s="87"/>
    </row>
    <row r="1121" spans="5:12">
      <c r="E1121" s="82" t="s">
        <v>42</v>
      </c>
      <c r="I1121" s="24"/>
      <c r="L1121" s="87"/>
    </row>
    <row r="1122" spans="5:12">
      <c r="E1122" s="82" t="s">
        <v>42</v>
      </c>
      <c r="I1122" s="24"/>
      <c r="L1122" s="87"/>
    </row>
    <row r="1123" spans="5:12">
      <c r="E1123" s="82" t="s">
        <v>42</v>
      </c>
      <c r="I1123" s="24"/>
      <c r="L1123" s="87"/>
    </row>
    <row r="1124" spans="5:12">
      <c r="E1124" s="82" t="s">
        <v>42</v>
      </c>
      <c r="I1124" s="24"/>
      <c r="L1124" s="87"/>
    </row>
    <row r="1125" spans="5:12">
      <c r="E1125" s="82" t="s">
        <v>42</v>
      </c>
      <c r="I1125" s="24"/>
      <c r="L1125" s="87"/>
    </row>
    <row r="1126" spans="5:12">
      <c r="E1126" s="82" t="s">
        <v>42</v>
      </c>
      <c r="I1126" s="24"/>
      <c r="L1126" s="87"/>
    </row>
    <row r="1127" spans="5:12">
      <c r="E1127" s="82" t="s">
        <v>42</v>
      </c>
      <c r="I1127" s="24"/>
      <c r="L1127" s="87"/>
    </row>
    <row r="1128" spans="5:12">
      <c r="E1128" s="82" t="s">
        <v>42</v>
      </c>
      <c r="I1128" s="24"/>
      <c r="L1128" s="87"/>
    </row>
    <row r="1129" spans="5:12">
      <c r="E1129" s="82" t="s">
        <v>42</v>
      </c>
      <c r="I1129" s="24"/>
      <c r="L1129" s="87"/>
    </row>
    <row r="1130" spans="5:12">
      <c r="E1130" s="82" t="s">
        <v>42</v>
      </c>
      <c r="I1130" s="24"/>
      <c r="L1130" s="87"/>
    </row>
    <row r="1131" spans="5:12">
      <c r="E1131" s="82" t="s">
        <v>42</v>
      </c>
      <c r="I1131" s="24"/>
      <c r="L1131" s="87"/>
    </row>
    <row r="1132" spans="5:12">
      <c r="E1132" s="82" t="s">
        <v>42</v>
      </c>
      <c r="I1132" s="24"/>
      <c r="L1132" s="87"/>
    </row>
    <row r="1133" spans="5:12">
      <c r="E1133" s="82" t="s">
        <v>42</v>
      </c>
      <c r="I1133" s="24"/>
      <c r="L1133" s="87"/>
    </row>
    <row r="1134" spans="5:12">
      <c r="E1134" s="82" t="s">
        <v>42</v>
      </c>
      <c r="I1134" s="24"/>
      <c r="L1134" s="87"/>
    </row>
    <row r="1135" spans="5:12">
      <c r="E1135" s="82" t="s">
        <v>42</v>
      </c>
      <c r="I1135" s="24"/>
      <c r="L1135" s="87"/>
    </row>
    <row r="1136" spans="5:12">
      <c r="E1136" s="82" t="s">
        <v>42</v>
      </c>
      <c r="I1136" s="24"/>
      <c r="L1136" s="87"/>
    </row>
    <row r="1137" spans="5:12">
      <c r="E1137" s="82" t="s">
        <v>42</v>
      </c>
      <c r="I1137" s="24"/>
      <c r="L1137" s="87"/>
    </row>
    <row r="1138" spans="5:12">
      <c r="E1138" s="82" t="s">
        <v>42</v>
      </c>
      <c r="I1138" s="24"/>
      <c r="L1138" s="87"/>
    </row>
    <row r="1139" spans="5:12">
      <c r="E1139" s="82" t="s">
        <v>42</v>
      </c>
      <c r="I1139" s="24"/>
      <c r="L1139" s="87"/>
    </row>
    <row r="1140" spans="5:12">
      <c r="E1140" s="82" t="s">
        <v>42</v>
      </c>
      <c r="I1140" s="24"/>
      <c r="L1140" s="87"/>
    </row>
    <row r="1141" spans="5:12">
      <c r="E1141" s="82" t="s">
        <v>42</v>
      </c>
      <c r="I1141" s="24"/>
      <c r="L1141" s="87"/>
    </row>
    <row r="1142" spans="5:12">
      <c r="E1142" s="82" t="s">
        <v>42</v>
      </c>
      <c r="I1142" s="24"/>
      <c r="L1142" s="87"/>
    </row>
    <row r="1143" spans="5:12">
      <c r="E1143" s="82" t="s">
        <v>42</v>
      </c>
      <c r="I1143" s="24"/>
      <c r="L1143" s="87"/>
    </row>
    <row r="1144" spans="5:12">
      <c r="E1144" s="82" t="s">
        <v>42</v>
      </c>
      <c r="I1144" s="24"/>
      <c r="L1144" s="87"/>
    </row>
    <row r="1145" spans="5:12">
      <c r="E1145" s="82" t="s">
        <v>42</v>
      </c>
      <c r="I1145" s="24"/>
      <c r="L1145" s="87"/>
    </row>
    <row r="1146" spans="5:12">
      <c r="E1146" s="82" t="s">
        <v>42</v>
      </c>
      <c r="I1146" s="24"/>
      <c r="L1146" s="87"/>
    </row>
    <row r="1147" spans="5:12">
      <c r="E1147" s="82" t="s">
        <v>42</v>
      </c>
      <c r="I1147" s="24"/>
      <c r="L1147" s="87"/>
    </row>
    <row r="1148" spans="5:12">
      <c r="E1148" s="82" t="s">
        <v>42</v>
      </c>
      <c r="I1148" s="24"/>
      <c r="L1148" s="87"/>
    </row>
    <row r="1149" spans="5:12">
      <c r="E1149" s="82" t="s">
        <v>42</v>
      </c>
      <c r="I1149" s="24"/>
      <c r="L1149" s="87"/>
    </row>
    <row r="1150" spans="5:12">
      <c r="E1150" s="82" t="s">
        <v>42</v>
      </c>
      <c r="I1150" s="24"/>
      <c r="L1150" s="87"/>
    </row>
    <row r="1151" spans="5:12">
      <c r="E1151" s="82" t="s">
        <v>42</v>
      </c>
      <c r="I1151" s="24"/>
      <c r="L1151" s="87"/>
    </row>
    <row r="1152" spans="5:12">
      <c r="E1152" s="82" t="s">
        <v>42</v>
      </c>
      <c r="I1152" s="24"/>
      <c r="L1152" s="87"/>
    </row>
    <row r="1153" spans="5:12">
      <c r="E1153" s="82" t="s">
        <v>42</v>
      </c>
      <c r="I1153" s="24"/>
      <c r="L1153" s="87"/>
    </row>
    <row r="1154" spans="5:12">
      <c r="E1154" s="82" t="s">
        <v>42</v>
      </c>
      <c r="I1154" s="24"/>
      <c r="L1154" s="87"/>
    </row>
    <row r="1155" spans="5:12">
      <c r="E1155" s="82" t="s">
        <v>42</v>
      </c>
      <c r="I1155" s="24"/>
      <c r="L1155" s="87"/>
    </row>
    <row r="1156" spans="5:12">
      <c r="E1156" s="82" t="s">
        <v>42</v>
      </c>
      <c r="I1156" s="24"/>
      <c r="L1156" s="87"/>
    </row>
    <row r="1157" spans="5:12">
      <c r="E1157" s="82" t="s">
        <v>42</v>
      </c>
      <c r="I1157" s="24"/>
      <c r="L1157" s="87"/>
    </row>
    <row r="1158" spans="5:12">
      <c r="E1158" s="82" t="s">
        <v>42</v>
      </c>
      <c r="I1158" s="24"/>
      <c r="L1158" s="87"/>
    </row>
    <row r="1159" spans="5:12">
      <c r="E1159" s="82" t="s">
        <v>42</v>
      </c>
      <c r="I1159" s="24"/>
      <c r="L1159" s="87"/>
    </row>
    <row r="1160" spans="5:12">
      <c r="E1160" s="82" t="s">
        <v>42</v>
      </c>
      <c r="I1160" s="24"/>
      <c r="L1160" s="87"/>
    </row>
    <row r="1161" spans="5:12">
      <c r="E1161" s="82" t="s">
        <v>42</v>
      </c>
      <c r="I1161" s="24"/>
      <c r="L1161" s="87"/>
    </row>
    <row r="1162" spans="5:12">
      <c r="E1162" s="82" t="s">
        <v>42</v>
      </c>
      <c r="I1162" s="24"/>
      <c r="L1162" s="87"/>
    </row>
    <row r="1163" spans="5:12">
      <c r="E1163" s="82" t="s">
        <v>42</v>
      </c>
      <c r="I1163" s="24"/>
      <c r="L1163" s="87"/>
    </row>
    <row r="1164" spans="5:12">
      <c r="E1164" s="82" t="s">
        <v>42</v>
      </c>
      <c r="I1164" s="24"/>
      <c r="L1164" s="87"/>
    </row>
    <row r="1165" spans="5:12">
      <c r="E1165" s="82" t="s">
        <v>42</v>
      </c>
      <c r="I1165" s="24"/>
      <c r="L1165" s="87"/>
    </row>
    <row r="1166" spans="5:12">
      <c r="E1166" s="82" t="s">
        <v>42</v>
      </c>
      <c r="I1166" s="24"/>
      <c r="L1166" s="87"/>
    </row>
    <row r="1167" spans="5:12">
      <c r="E1167" s="82" t="s">
        <v>42</v>
      </c>
      <c r="I1167" s="24"/>
      <c r="L1167" s="87"/>
    </row>
    <row r="1168" spans="5:12">
      <c r="E1168" s="82" t="s">
        <v>42</v>
      </c>
      <c r="I1168" s="24"/>
      <c r="L1168" s="87"/>
    </row>
    <row r="1169" spans="5:12">
      <c r="E1169" s="82" t="s">
        <v>42</v>
      </c>
      <c r="I1169" s="24"/>
      <c r="L1169" s="87"/>
    </row>
    <row r="1170" spans="5:12">
      <c r="E1170" s="82" t="s">
        <v>42</v>
      </c>
      <c r="I1170" s="24"/>
      <c r="L1170" s="87"/>
    </row>
    <row r="1171" spans="5:12">
      <c r="E1171" s="82" t="s">
        <v>42</v>
      </c>
      <c r="I1171" s="24"/>
      <c r="L1171" s="87"/>
    </row>
    <row r="1172" spans="5:12">
      <c r="E1172" s="82" t="s">
        <v>42</v>
      </c>
      <c r="I1172" s="24"/>
      <c r="L1172" s="87"/>
    </row>
    <row r="1173" spans="5:12">
      <c r="E1173" s="82" t="s">
        <v>42</v>
      </c>
      <c r="I1173" s="24"/>
      <c r="L1173" s="87"/>
    </row>
    <row r="1174" spans="5:12">
      <c r="E1174" s="82" t="s">
        <v>42</v>
      </c>
      <c r="I1174" s="24"/>
      <c r="L1174" s="87"/>
    </row>
    <row r="1175" spans="5:12">
      <c r="E1175" s="82" t="s">
        <v>42</v>
      </c>
      <c r="I1175" s="24"/>
      <c r="L1175" s="87"/>
    </row>
    <row r="1176" spans="5:12">
      <c r="E1176" s="82" t="s">
        <v>42</v>
      </c>
      <c r="I1176" s="24"/>
      <c r="L1176" s="87"/>
    </row>
    <row r="1177" spans="5:12">
      <c r="E1177" s="82" t="s">
        <v>42</v>
      </c>
      <c r="I1177" s="24"/>
      <c r="L1177" s="87"/>
    </row>
    <row r="1178" spans="5:12">
      <c r="E1178" s="82" t="s">
        <v>42</v>
      </c>
      <c r="I1178" s="24"/>
      <c r="L1178" s="87"/>
    </row>
    <row r="1179" spans="5:12">
      <c r="E1179" s="82" t="s">
        <v>42</v>
      </c>
      <c r="I1179" s="24"/>
      <c r="L1179" s="87"/>
    </row>
    <row r="1180" spans="5:12">
      <c r="E1180" s="82" t="s">
        <v>42</v>
      </c>
      <c r="I1180" s="24"/>
      <c r="L1180" s="87"/>
    </row>
    <row r="1181" spans="5:12">
      <c r="E1181" s="82" t="s">
        <v>42</v>
      </c>
      <c r="I1181" s="24"/>
      <c r="L1181" s="87"/>
    </row>
    <row r="1182" spans="5:12">
      <c r="E1182" s="82" t="s">
        <v>42</v>
      </c>
      <c r="I1182" s="24"/>
      <c r="L1182" s="87"/>
    </row>
    <row r="1183" spans="5:12">
      <c r="E1183" s="82" t="s">
        <v>42</v>
      </c>
      <c r="I1183" s="24"/>
      <c r="L1183" s="87"/>
    </row>
    <row r="1184" spans="5:12">
      <c r="E1184" s="82" t="s">
        <v>42</v>
      </c>
      <c r="I1184" s="24"/>
      <c r="L1184" s="87"/>
    </row>
    <row r="1185" spans="5:12">
      <c r="E1185" s="82" t="s">
        <v>42</v>
      </c>
      <c r="I1185" s="24"/>
      <c r="L1185" s="87"/>
    </row>
    <row r="1186" spans="5:12">
      <c r="E1186" s="82" t="s">
        <v>42</v>
      </c>
      <c r="I1186" s="24"/>
      <c r="L1186" s="87"/>
    </row>
    <row r="1187" spans="5:12">
      <c r="E1187" s="82" t="s">
        <v>42</v>
      </c>
      <c r="I1187" s="24"/>
      <c r="L1187" s="87"/>
    </row>
    <row r="1188" spans="5:12">
      <c r="E1188" s="82" t="s">
        <v>42</v>
      </c>
      <c r="I1188" s="24"/>
      <c r="L1188" s="87"/>
    </row>
    <row r="1189" spans="5:12">
      <c r="E1189" s="82" t="s">
        <v>42</v>
      </c>
      <c r="I1189" s="24"/>
      <c r="L1189" s="87"/>
    </row>
    <row r="1190" spans="5:12">
      <c r="E1190" s="82" t="s">
        <v>42</v>
      </c>
      <c r="I1190" s="24"/>
      <c r="L1190" s="87"/>
    </row>
    <row r="1191" spans="5:12">
      <c r="E1191" s="82" t="s">
        <v>42</v>
      </c>
      <c r="I1191" s="24"/>
      <c r="L1191" s="87"/>
    </row>
    <row r="1192" spans="5:12">
      <c r="E1192" s="82" t="s">
        <v>42</v>
      </c>
      <c r="I1192" s="24"/>
      <c r="L1192" s="87"/>
    </row>
    <row r="1193" spans="5:12">
      <c r="E1193" s="82" t="s">
        <v>42</v>
      </c>
      <c r="I1193" s="24"/>
      <c r="L1193" s="87"/>
    </row>
    <row r="1194" spans="5:12">
      <c r="E1194" s="82" t="s">
        <v>42</v>
      </c>
      <c r="I1194" s="24"/>
      <c r="L1194" s="87"/>
    </row>
    <row r="1195" spans="5:12">
      <c r="E1195" s="82" t="s">
        <v>42</v>
      </c>
      <c r="I1195" s="24"/>
      <c r="L1195" s="87"/>
    </row>
    <row r="1196" spans="5:12">
      <c r="E1196" s="82" t="s">
        <v>42</v>
      </c>
      <c r="I1196" s="24"/>
      <c r="L1196" s="87"/>
    </row>
    <row r="1197" spans="5:12">
      <c r="E1197" s="82" t="s">
        <v>42</v>
      </c>
      <c r="I1197" s="24"/>
      <c r="L1197" s="87"/>
    </row>
    <row r="1198" spans="5:12">
      <c r="E1198" s="82" t="s">
        <v>42</v>
      </c>
      <c r="I1198" s="24"/>
      <c r="L1198" s="87"/>
    </row>
    <row r="1199" spans="5:12">
      <c r="E1199" s="82" t="s">
        <v>42</v>
      </c>
      <c r="I1199" s="24"/>
      <c r="L1199" s="87"/>
    </row>
    <row r="1200" spans="5:12">
      <c r="E1200" s="82" t="s">
        <v>42</v>
      </c>
      <c r="I1200" s="24"/>
      <c r="L1200" s="87"/>
    </row>
    <row r="1201" spans="5:12">
      <c r="E1201" s="82" t="s">
        <v>42</v>
      </c>
      <c r="I1201" s="24"/>
      <c r="L1201" s="87"/>
    </row>
    <row r="1202" spans="5:12">
      <c r="E1202" s="82" t="s">
        <v>42</v>
      </c>
      <c r="I1202" s="24"/>
      <c r="L1202" s="87"/>
    </row>
    <row r="1203" spans="5:12">
      <c r="E1203" s="82" t="s">
        <v>42</v>
      </c>
      <c r="I1203" s="24"/>
      <c r="L1203" s="87"/>
    </row>
    <row r="1204" spans="5:12">
      <c r="E1204" s="82" t="s">
        <v>42</v>
      </c>
      <c r="I1204" s="24"/>
      <c r="L1204" s="87"/>
    </row>
    <row r="1205" spans="5:12">
      <c r="E1205" s="82" t="s">
        <v>42</v>
      </c>
      <c r="I1205" s="24"/>
      <c r="L1205" s="87"/>
    </row>
    <row r="1206" spans="5:12">
      <c r="E1206" s="82" t="s">
        <v>42</v>
      </c>
      <c r="I1206" s="24"/>
      <c r="L1206" s="87"/>
    </row>
    <row r="1207" spans="5:12">
      <c r="E1207" s="82" t="s">
        <v>42</v>
      </c>
      <c r="I1207" s="24"/>
      <c r="L1207" s="87"/>
    </row>
    <row r="1208" spans="5:12">
      <c r="E1208" s="82" t="s">
        <v>42</v>
      </c>
      <c r="I1208" s="24"/>
      <c r="L1208" s="87"/>
    </row>
    <row r="1209" spans="5:12">
      <c r="E1209" s="82" t="s">
        <v>42</v>
      </c>
      <c r="I1209" s="24"/>
      <c r="L1209" s="87"/>
    </row>
    <row r="1210" spans="5:12">
      <c r="E1210" s="82" t="s">
        <v>42</v>
      </c>
      <c r="I1210" s="24"/>
      <c r="L1210" s="87"/>
    </row>
    <row r="1211" spans="5:12">
      <c r="E1211" s="82" t="s">
        <v>42</v>
      </c>
      <c r="I1211" s="24"/>
      <c r="L1211" s="87"/>
    </row>
    <row r="1212" spans="5:12">
      <c r="E1212" s="82" t="s">
        <v>42</v>
      </c>
      <c r="I1212" s="24"/>
      <c r="L1212" s="87"/>
    </row>
    <row r="1213" spans="5:12">
      <c r="E1213" s="82" t="s">
        <v>42</v>
      </c>
      <c r="I1213" s="24"/>
      <c r="L1213" s="87"/>
    </row>
    <row r="1214" spans="5:12">
      <c r="E1214" s="82" t="s">
        <v>42</v>
      </c>
      <c r="I1214" s="24"/>
      <c r="L1214" s="87"/>
    </row>
    <row r="1215" spans="5:12">
      <c r="E1215" s="82" t="s">
        <v>42</v>
      </c>
      <c r="I1215" s="24"/>
      <c r="L1215" s="87"/>
    </row>
    <row r="1216" spans="5:12">
      <c r="E1216" s="82" t="s">
        <v>42</v>
      </c>
      <c r="I1216" s="24"/>
      <c r="L1216" s="87"/>
    </row>
    <row r="1217" spans="5:12">
      <c r="E1217" s="82" t="s">
        <v>42</v>
      </c>
      <c r="I1217" s="24"/>
      <c r="L1217" s="87"/>
    </row>
    <row r="1218" spans="5:12">
      <c r="E1218" s="82" t="s">
        <v>42</v>
      </c>
      <c r="I1218" s="24"/>
      <c r="L1218" s="87"/>
    </row>
    <row r="1219" spans="5:12">
      <c r="E1219" s="82" t="s">
        <v>42</v>
      </c>
      <c r="I1219" s="24"/>
      <c r="L1219" s="87"/>
    </row>
    <row r="1220" spans="5:12">
      <c r="E1220" s="82" t="s">
        <v>42</v>
      </c>
      <c r="I1220" s="24"/>
      <c r="L1220" s="87"/>
    </row>
    <row r="1221" spans="5:12">
      <c r="E1221" s="82" t="s">
        <v>42</v>
      </c>
      <c r="I1221" s="24"/>
      <c r="L1221" s="87"/>
    </row>
    <row r="1222" spans="5:12">
      <c r="E1222" s="82" t="s">
        <v>42</v>
      </c>
      <c r="I1222" s="24"/>
      <c r="L1222" s="87"/>
    </row>
    <row r="1223" spans="5:12">
      <c r="E1223" s="82" t="s">
        <v>42</v>
      </c>
      <c r="I1223" s="24"/>
      <c r="L1223" s="87"/>
    </row>
    <row r="1224" spans="5:12">
      <c r="E1224" s="82" t="s">
        <v>42</v>
      </c>
      <c r="I1224" s="24"/>
      <c r="L1224" s="87"/>
    </row>
    <row r="1225" spans="5:12">
      <c r="E1225" s="82" t="s">
        <v>42</v>
      </c>
      <c r="I1225" s="24"/>
      <c r="L1225" s="87"/>
    </row>
    <row r="1226" spans="5:12">
      <c r="E1226" s="82" t="s">
        <v>42</v>
      </c>
      <c r="I1226" s="24"/>
      <c r="L1226" s="87"/>
    </row>
    <row r="1227" spans="5:12">
      <c r="E1227" s="82" t="s">
        <v>42</v>
      </c>
      <c r="I1227" s="24"/>
      <c r="L1227" s="87"/>
    </row>
    <row r="1228" spans="5:12">
      <c r="E1228" s="82" t="s">
        <v>42</v>
      </c>
      <c r="I1228" s="24"/>
      <c r="L1228" s="87"/>
    </row>
    <row r="1229" spans="5:12">
      <c r="E1229" s="82" t="s">
        <v>42</v>
      </c>
      <c r="I1229" s="24"/>
      <c r="L1229" s="87"/>
    </row>
    <row r="1230" spans="5:12">
      <c r="E1230" s="82" t="s">
        <v>42</v>
      </c>
      <c r="I1230" s="24"/>
      <c r="L1230" s="87"/>
    </row>
    <row r="1231" spans="5:12">
      <c r="E1231" s="82" t="s">
        <v>42</v>
      </c>
      <c r="I1231" s="24"/>
      <c r="L1231" s="87"/>
    </row>
    <row r="1232" spans="5:12">
      <c r="E1232" s="82" t="s">
        <v>42</v>
      </c>
      <c r="I1232" s="24"/>
      <c r="L1232" s="87"/>
    </row>
    <row r="1233" spans="5:12">
      <c r="E1233" s="82" t="s">
        <v>42</v>
      </c>
      <c r="I1233" s="24"/>
      <c r="L1233" s="87"/>
    </row>
    <row r="1234" spans="5:12">
      <c r="E1234" s="82" t="s">
        <v>42</v>
      </c>
      <c r="I1234" s="24"/>
      <c r="L1234" s="87"/>
    </row>
    <row r="1235" spans="5:12">
      <c r="E1235" s="82" t="s">
        <v>42</v>
      </c>
      <c r="I1235" s="24"/>
      <c r="L1235" s="87"/>
    </row>
    <row r="1236" spans="5:12">
      <c r="E1236" s="82" t="s">
        <v>42</v>
      </c>
      <c r="I1236" s="24"/>
      <c r="L1236" s="87"/>
    </row>
    <row r="1237" spans="5:12">
      <c r="E1237" s="82" t="s">
        <v>42</v>
      </c>
      <c r="I1237" s="24"/>
      <c r="L1237" s="87"/>
    </row>
    <row r="1238" spans="5:12">
      <c r="E1238" s="82" t="s">
        <v>42</v>
      </c>
      <c r="I1238" s="24"/>
      <c r="L1238" s="87"/>
    </row>
    <row r="1239" spans="5:12">
      <c r="E1239" s="82" t="s">
        <v>42</v>
      </c>
      <c r="I1239" s="24"/>
      <c r="L1239" s="87"/>
    </row>
    <row r="1240" spans="5:12">
      <c r="E1240" s="82" t="s">
        <v>42</v>
      </c>
      <c r="I1240" s="24"/>
      <c r="L1240" s="87"/>
    </row>
    <row r="1241" spans="5:12">
      <c r="E1241" s="82" t="s">
        <v>42</v>
      </c>
      <c r="I1241" s="24"/>
      <c r="L1241" s="87"/>
    </row>
    <row r="1242" spans="5:12">
      <c r="E1242" s="82" t="s">
        <v>42</v>
      </c>
      <c r="I1242" s="24"/>
      <c r="L1242" s="87"/>
    </row>
    <row r="1243" spans="5:12">
      <c r="E1243" s="82" t="s">
        <v>42</v>
      </c>
      <c r="I1243" s="24"/>
      <c r="L1243" s="87"/>
    </row>
    <row r="1244" spans="5:12">
      <c r="E1244" s="82" t="s">
        <v>42</v>
      </c>
      <c r="I1244" s="24"/>
      <c r="L1244" s="87"/>
    </row>
    <row r="1245" spans="5:12">
      <c r="E1245" s="82" t="s">
        <v>42</v>
      </c>
      <c r="I1245" s="24"/>
      <c r="L1245" s="87"/>
    </row>
    <row r="1246" spans="5:12">
      <c r="E1246" s="82" t="s">
        <v>42</v>
      </c>
      <c r="I1246" s="24"/>
      <c r="L1246" s="87"/>
    </row>
    <row r="1247" spans="5:12">
      <c r="E1247" s="82" t="s">
        <v>42</v>
      </c>
      <c r="I1247" s="24"/>
      <c r="L1247" s="87"/>
    </row>
    <row r="1248" spans="5:12">
      <c r="E1248" s="82" t="s">
        <v>42</v>
      </c>
      <c r="I1248" s="24"/>
      <c r="L1248" s="87"/>
    </row>
    <row r="1249" spans="5:12">
      <c r="E1249" s="82" t="s">
        <v>42</v>
      </c>
      <c r="I1249" s="24"/>
      <c r="L1249" s="87"/>
    </row>
    <row r="1250" spans="5:12">
      <c r="E1250" s="82" t="s">
        <v>42</v>
      </c>
      <c r="I1250" s="24"/>
      <c r="L1250" s="87"/>
    </row>
    <row r="1251" spans="5:12">
      <c r="E1251" s="82" t="s">
        <v>42</v>
      </c>
      <c r="I1251" s="24"/>
      <c r="L1251" s="87"/>
    </row>
    <row r="1252" spans="5:12">
      <c r="E1252" s="82" t="s">
        <v>42</v>
      </c>
      <c r="I1252" s="24"/>
      <c r="L1252" s="87"/>
    </row>
    <row r="1253" spans="5:12">
      <c r="E1253" s="82" t="s">
        <v>42</v>
      </c>
      <c r="I1253" s="24"/>
      <c r="L1253" s="87"/>
    </row>
    <row r="1254" spans="5:12">
      <c r="E1254" s="82" t="s">
        <v>42</v>
      </c>
      <c r="I1254" s="24"/>
      <c r="L1254" s="87"/>
    </row>
    <row r="1255" spans="5:12">
      <c r="E1255" s="82" t="s">
        <v>42</v>
      </c>
      <c r="I1255" s="24"/>
      <c r="L1255" s="87"/>
    </row>
    <row r="1256" spans="5:12">
      <c r="E1256" s="82" t="s">
        <v>42</v>
      </c>
      <c r="I1256" s="24"/>
      <c r="L1256" s="87"/>
    </row>
    <row r="1257" spans="5:12">
      <c r="E1257" s="82" t="s">
        <v>42</v>
      </c>
      <c r="I1257" s="24"/>
      <c r="L1257" s="87"/>
    </row>
    <row r="1258" spans="5:12">
      <c r="E1258" s="82" t="s">
        <v>42</v>
      </c>
      <c r="I1258" s="24"/>
      <c r="L1258" s="87"/>
    </row>
    <row r="1259" spans="5:12">
      <c r="E1259" s="82" t="s">
        <v>42</v>
      </c>
      <c r="I1259" s="24"/>
      <c r="L1259" s="87"/>
    </row>
    <row r="1260" spans="5:12">
      <c r="E1260" s="82" t="s">
        <v>42</v>
      </c>
      <c r="I1260" s="24"/>
      <c r="L1260" s="87"/>
    </row>
    <row r="1261" spans="5:12">
      <c r="E1261" s="82" t="s">
        <v>42</v>
      </c>
      <c r="I1261" s="24"/>
      <c r="L1261" s="87"/>
    </row>
    <row r="1262" spans="5:12">
      <c r="E1262" s="82" t="s">
        <v>42</v>
      </c>
      <c r="I1262" s="24"/>
      <c r="L1262" s="87"/>
    </row>
    <row r="1263" spans="5:12">
      <c r="E1263" s="82" t="s">
        <v>42</v>
      </c>
      <c r="I1263" s="24"/>
      <c r="L1263" s="87"/>
    </row>
    <row r="1264" spans="5:12">
      <c r="E1264" s="82" t="s">
        <v>42</v>
      </c>
      <c r="I1264" s="24"/>
      <c r="L1264" s="87"/>
    </row>
    <row r="1265" spans="1:12">
      <c r="E1265" s="82" t="s">
        <v>42</v>
      </c>
      <c r="I1265" s="24"/>
      <c r="L1265" s="87"/>
    </row>
    <row r="1266" spans="1:12">
      <c r="E1266" s="82" t="s">
        <v>42</v>
      </c>
      <c r="I1266" s="24"/>
      <c r="L1266" s="87"/>
    </row>
    <row r="1267" spans="1:12">
      <c r="E1267" s="82" t="s">
        <v>42</v>
      </c>
      <c r="I1267" s="24"/>
      <c r="L1267" s="87"/>
    </row>
    <row r="1268" spans="1:12">
      <c r="E1268" s="82" t="s">
        <v>42</v>
      </c>
      <c r="I1268" s="24"/>
      <c r="L1268" s="87"/>
    </row>
    <row r="1269" spans="1:12">
      <c r="E1269" s="82" t="s">
        <v>42</v>
      </c>
      <c r="I1269" s="24"/>
      <c r="L1269" s="87"/>
    </row>
    <row r="1270" spans="1:12">
      <c r="E1270" s="82" t="s">
        <v>42</v>
      </c>
      <c r="I1270" s="24"/>
      <c r="L1270" s="87"/>
    </row>
    <row r="1271" spans="1:12">
      <c r="E1271" s="82" t="s">
        <v>42</v>
      </c>
      <c r="I1271" s="24"/>
      <c r="L1271" s="87"/>
    </row>
    <row r="1272" spans="1:12">
      <c r="E1272" s="82" t="s">
        <v>42</v>
      </c>
      <c r="I1272" s="24"/>
      <c r="L1272" s="87"/>
    </row>
    <row r="1273" spans="1:12">
      <c r="E1273" s="82" t="s">
        <v>42</v>
      </c>
      <c r="I1273" s="24"/>
      <c r="L1273" s="87"/>
    </row>
    <row r="1274" spans="1:12">
      <c r="E1274" s="82" t="s">
        <v>42</v>
      </c>
      <c r="I1274" s="24"/>
      <c r="L1274" s="87"/>
    </row>
    <row r="1275" spans="1:12" ht="15.75">
      <c r="A1275" s="215"/>
      <c r="B1275" s="215"/>
      <c r="C1275" s="271"/>
      <c r="D1275" s="215"/>
      <c r="E1275" s="216"/>
      <c r="F1275" s="217"/>
      <c r="G1275" s="75"/>
      <c r="H1275" s="75"/>
    </row>
    <row r="1276" spans="1:12">
      <c r="A1276" s="215"/>
      <c r="B1276" s="215"/>
      <c r="C1276" s="215"/>
      <c r="D1276" s="215"/>
      <c r="E1276" s="216"/>
      <c r="F1276" s="217"/>
      <c r="G1276" s="75"/>
      <c r="H1276" s="75"/>
    </row>
    <row r="1277" spans="1:12">
      <c r="A1277" s="215"/>
      <c r="B1277" s="215"/>
      <c r="C1277" s="215"/>
      <c r="D1277" s="215"/>
      <c r="E1277" s="216"/>
      <c r="F1277" s="217"/>
      <c r="G1277" s="75"/>
      <c r="H1277" s="75"/>
    </row>
    <row r="1278" spans="1:12">
      <c r="A1278" s="215"/>
      <c r="B1278" s="215"/>
      <c r="C1278" s="215"/>
      <c r="D1278" s="215"/>
      <c r="E1278" s="216"/>
      <c r="F1278" s="217"/>
      <c r="G1278" s="75"/>
      <c r="H1278" s="75"/>
    </row>
    <row r="1279" spans="1:12">
      <c r="A1279" s="215"/>
      <c r="B1279" s="215"/>
      <c r="C1279" s="215"/>
      <c r="D1279" s="215"/>
      <c r="E1279" s="216"/>
      <c r="F1279" s="217"/>
      <c r="G1279" s="75"/>
      <c r="H1279" s="75"/>
    </row>
    <row r="1280" spans="1:12">
      <c r="A1280" s="215"/>
      <c r="B1280" s="215"/>
      <c r="C1280" s="215"/>
      <c r="D1280" s="215"/>
      <c r="E1280" s="216"/>
      <c r="F1280" s="217"/>
      <c r="G1280" s="75"/>
      <c r="H1280" s="75"/>
    </row>
    <row r="1281" spans="1:8">
      <c r="A1281" s="215"/>
      <c r="B1281" s="215"/>
      <c r="C1281" s="215"/>
      <c r="D1281" s="215"/>
      <c r="E1281" s="216"/>
      <c r="F1281" s="217"/>
      <c r="G1281" s="75"/>
      <c r="H1281" s="75"/>
    </row>
    <row r="1282" spans="1:8">
      <c r="A1282" s="215"/>
      <c r="B1282" s="215"/>
      <c r="C1282" s="215"/>
      <c r="D1282" s="215"/>
      <c r="E1282" s="216"/>
      <c r="F1282" s="217"/>
      <c r="G1282" s="75"/>
      <c r="H1282" s="75"/>
    </row>
    <row r="1283" spans="1:8">
      <c r="A1283" s="215"/>
      <c r="B1283" s="215"/>
      <c r="C1283" s="215"/>
      <c r="D1283" s="215"/>
      <c r="E1283" s="216"/>
      <c r="F1283" s="217"/>
      <c r="G1283" s="75"/>
      <c r="H1283" s="75"/>
    </row>
    <row r="1284" spans="1:8">
      <c r="A1284" s="215"/>
      <c r="B1284" s="215"/>
      <c r="C1284" s="215"/>
      <c r="D1284" s="215"/>
      <c r="E1284" s="216"/>
      <c r="F1284" s="217"/>
      <c r="G1284" s="75"/>
      <c r="H1284" s="75"/>
    </row>
    <row r="1285" spans="1:8">
      <c r="A1285" s="215"/>
      <c r="B1285" s="215"/>
      <c r="C1285" s="215"/>
      <c r="D1285" s="215"/>
      <c r="E1285" s="216"/>
      <c r="F1285" s="217"/>
      <c r="G1285" s="75"/>
      <c r="H1285" s="75"/>
    </row>
    <row r="1286" spans="1:8">
      <c r="A1286" s="215"/>
      <c r="B1286" s="215"/>
      <c r="C1286" s="215"/>
      <c r="D1286" s="215"/>
      <c r="E1286" s="216"/>
      <c r="F1286" s="217"/>
      <c r="G1286" s="75"/>
      <c r="H1286" s="75"/>
    </row>
    <row r="1287" spans="1:8">
      <c r="A1287" s="215"/>
      <c r="B1287" s="215"/>
      <c r="C1287" s="215"/>
      <c r="D1287" s="215"/>
      <c r="E1287" s="216"/>
      <c r="F1287" s="217"/>
      <c r="G1287" s="75"/>
      <c r="H1287" s="75"/>
    </row>
    <row r="1288" spans="1:8">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69" fitToHeight="0" orientation="portrait" blackAndWhite="1" r:id="rId1"/>
  <headerFooter alignWithMargins="0">
    <oddFooter>&amp;L&amp;9tisková sestava sp &amp;"Arial,Obyčejné"&amp;10 &amp;C&amp;"MS Sans Serif,Obyčejné"&amp;P&amp;R© &amp;9SUDOP PRAHA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Honza</cp:lastModifiedBy>
  <cp:lastPrinted>2015-02-24T12:55:27Z</cp:lastPrinted>
  <dcterms:created xsi:type="dcterms:W3CDTF">2002-02-03T22:17:20Z</dcterms:created>
  <dcterms:modified xsi:type="dcterms:W3CDTF">2015-09-02T08:04:42Z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